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50"/>
  </bookViews>
  <sheets>
    <sheet name="Прайс" sheetId="4" r:id="rId1"/>
    <sheet name="Вместимость " sheetId="7" r:id="rId2"/>
    <sheet name="Вес изделий" sheetId="8" r:id="rId3"/>
  </sheets>
  <definedNames>
    <definedName name="_xlnm.Print_Area" localSheetId="0">Прайс!$A$1:$H$114</definedName>
    <definedName name="ОКРУГЛ" localSheetId="0">Прайс!#REF!</definedName>
    <definedName name="ОКРУГЛ">#REF!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4" l="1"/>
  <c r="G62" i="4"/>
  <c r="G91" i="4" l="1"/>
  <c r="G90" i="4"/>
  <c r="G27" i="4"/>
  <c r="H88" i="4"/>
  <c r="H87" i="4"/>
  <c r="H86" i="4"/>
  <c r="H85" i="4"/>
  <c r="H83" i="4"/>
  <c r="H82" i="4"/>
  <c r="H81" i="4"/>
  <c r="H80" i="4"/>
  <c r="H79" i="4"/>
  <c r="H78" i="4"/>
  <c r="H77" i="4"/>
  <c r="H76" i="4"/>
  <c r="H74" i="4"/>
  <c r="H73" i="4"/>
  <c r="H72" i="4"/>
  <c r="H71" i="4"/>
  <c r="H70" i="4"/>
  <c r="H69" i="4"/>
  <c r="H68" i="4"/>
  <c r="H67" i="4"/>
  <c r="H66" i="4"/>
  <c r="H65" i="4"/>
  <c r="H64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G52" i="4" l="1"/>
  <c r="G53" i="4"/>
  <c r="G54" i="4"/>
  <c r="G55" i="4"/>
  <c r="G56" i="4"/>
  <c r="G57" i="4"/>
  <c r="G58" i="4"/>
  <c r="G59" i="4"/>
  <c r="G60" i="4"/>
  <c r="G61" i="4"/>
  <c r="G85" i="4" l="1"/>
  <c r="G86" i="4"/>
  <c r="G87" i="4"/>
  <c r="G88" i="4"/>
  <c r="G80" i="4" l="1"/>
  <c r="G81" i="4"/>
  <c r="G82" i="4"/>
  <c r="G83" i="4"/>
  <c r="G77" i="4" l="1"/>
  <c r="G78" i="4"/>
  <c r="G79" i="4"/>
  <c r="G76" i="4"/>
  <c r="G65" i="4"/>
  <c r="G66" i="4"/>
  <c r="G67" i="4"/>
  <c r="G68" i="4"/>
  <c r="G69" i="4"/>
  <c r="G70" i="4"/>
  <c r="G71" i="4"/>
  <c r="G72" i="4"/>
  <c r="G73" i="4"/>
  <c r="G74" i="4"/>
  <c r="G64" i="4"/>
  <c r="G46" i="4"/>
  <c r="G47" i="4"/>
  <c r="G48" i="4"/>
  <c r="G49" i="4"/>
  <c r="G50" i="4"/>
  <c r="G51" i="4"/>
  <c r="G44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9" i="4"/>
  <c r="C112" i="4"/>
  <c r="T116" i="4" l="1"/>
  <c r="T115" i="4"/>
  <c r="T114" i="4"/>
  <c r="T113" i="4"/>
  <c r="T117" i="4" l="1"/>
  <c r="E98" i="4" s="1"/>
  <c r="E99" i="4" s="1"/>
  <c r="D112" i="4" l="1"/>
</calcChain>
</file>

<file path=xl/comments1.xml><?xml version="1.0" encoding="utf-8"?>
<comments xmlns="http://schemas.openxmlformats.org/spreadsheetml/2006/main">
  <authors>
    <author>Автор</author>
  </authors>
  <commentLis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эту ячейку вставить действующую скидку</t>
        </r>
      </text>
    </comment>
  </commentList>
</comments>
</file>

<file path=xl/sharedStrings.xml><?xml version="1.0" encoding="utf-8"?>
<sst xmlns="http://schemas.openxmlformats.org/spreadsheetml/2006/main" count="314" uniqueCount="249">
  <si>
    <t>PN 010</t>
  </si>
  <si>
    <t>PN 020</t>
  </si>
  <si>
    <t>PN 110</t>
  </si>
  <si>
    <t>PN 030</t>
  </si>
  <si>
    <t>PN 040</t>
  </si>
  <si>
    <t>PN 050</t>
  </si>
  <si>
    <t>PN 060</t>
  </si>
  <si>
    <t>PN 070</t>
  </si>
  <si>
    <t>PN 080</t>
  </si>
  <si>
    <t>PN 090</t>
  </si>
  <si>
    <t>PN 100</t>
  </si>
  <si>
    <t>PN 120</t>
  </si>
  <si>
    <t>PN 130</t>
  </si>
  <si>
    <t>PN 140</t>
  </si>
  <si>
    <t>PN 150</t>
  </si>
  <si>
    <t>PN 160</t>
  </si>
  <si>
    <t>PN 170</t>
  </si>
  <si>
    <t>PN 180</t>
  </si>
  <si>
    <t>PN 190</t>
  </si>
  <si>
    <t>PN 200</t>
  </si>
  <si>
    <t>PN 021 led</t>
  </si>
  <si>
    <t>PN 030 led</t>
  </si>
  <si>
    <t>PN 050 led</t>
  </si>
  <si>
    <t>PN 080 led</t>
  </si>
  <si>
    <t>PN 101 led</t>
  </si>
  <si>
    <t>PN 120 led</t>
  </si>
  <si>
    <t>PL 01</t>
  </si>
  <si>
    <t>PL 02</t>
  </si>
  <si>
    <t>Плинтус напольный</t>
  </si>
  <si>
    <t>Молдинг</t>
  </si>
  <si>
    <t>Стеновые панели</t>
  </si>
  <si>
    <t>PL 03</t>
  </si>
  <si>
    <t>PL 01-500</t>
  </si>
  <si>
    <t>PN 021</t>
  </si>
  <si>
    <t>PN 141</t>
  </si>
  <si>
    <t>M01</t>
  </si>
  <si>
    <t>M02</t>
  </si>
  <si>
    <t>M03</t>
  </si>
  <si>
    <t>Квадрат K01</t>
  </si>
  <si>
    <t>Квадрат K02</t>
  </si>
  <si>
    <t>База B01</t>
  </si>
  <si>
    <t>База B02</t>
  </si>
  <si>
    <t>Обрамления</t>
  </si>
  <si>
    <t>PN 101</t>
  </si>
  <si>
    <t>Цена за 1шт. 
руб.</t>
  </si>
  <si>
    <t>M04 (пилястра)</t>
  </si>
  <si>
    <t>добор PL 01</t>
  </si>
  <si>
    <t>добор  01-500</t>
  </si>
  <si>
    <t>необходимая глубина
(12,16,18,22мм)</t>
  </si>
  <si>
    <t>модель плинтуса</t>
  </si>
  <si>
    <t>Молдинг M07 LED</t>
  </si>
  <si>
    <t xml:space="preserve">Молдинг M06 LED </t>
  </si>
  <si>
    <t>Блок питания компактный SWG  60 W, 24V, T-60-24</t>
  </si>
  <si>
    <t>Блок питания компактный SWG, 150 W, 24V, T-150-24</t>
  </si>
  <si>
    <t>Блок питания компактный SWG, 200 W, 24V, T-200-24</t>
  </si>
  <si>
    <t>Блок питания компактный SWG, 250 W, 24V, T-250-24</t>
  </si>
  <si>
    <t>необходимая длина LED ленты
(укажи длину подключаемого участка)</t>
  </si>
  <si>
    <t>мощность
 ленты</t>
  </si>
  <si>
    <t>общая мощность ленты 
с учетом запаса 20%</t>
  </si>
  <si>
    <t>мощность необходимого блока питания</t>
  </si>
  <si>
    <t>PN LED</t>
  </si>
  <si>
    <t>Расчет индивидуального размера изделий</t>
  </si>
  <si>
    <t>Расчет мощности блока питания</t>
  </si>
  <si>
    <t xml:space="preserve">PN </t>
  </si>
  <si>
    <r>
      <rPr>
        <b/>
        <sz val="11"/>
        <color rgb="FFFF0000"/>
        <rFont val="Calibri"/>
        <family val="2"/>
        <charset val="204"/>
        <scheme val="minor"/>
      </rPr>
      <t xml:space="preserve">Для расчета стоимости индивидуального плинтуса необходимо ввести высоту и ширину  в соответствующие яцейки
* </t>
    </r>
    <r>
      <rPr>
        <sz val="11"/>
        <color theme="1"/>
        <rFont val="Calibri"/>
        <family val="2"/>
        <charset val="204"/>
        <scheme val="minor"/>
      </rPr>
      <t>индивидуальный размер панелеи уточните у Вашего менеджера</t>
    </r>
  </si>
  <si>
    <t>*Для расчета мощности блока питания необходимо ввести длину ленты в соответствующую графу</t>
  </si>
  <si>
    <t>необходимая 
высота
 (мм)</t>
  </si>
  <si>
    <t>1 мм в ширене 12 мм</t>
  </si>
  <si>
    <t>1 мм в ширене 16 мм</t>
  </si>
  <si>
    <t>1 мм в ширене 18 мм</t>
  </si>
  <si>
    <t>1 мм в ширене 22 мм</t>
  </si>
  <si>
    <t>Краска для покраски стыков, клей</t>
  </si>
  <si>
    <t>Краска для покраски стыков 80 мл (на 40 м.п.)</t>
  </si>
  <si>
    <r>
      <rPr>
        <b/>
        <sz val="11"/>
        <rFont val="Calibri"/>
        <family val="2"/>
        <charset val="204"/>
        <scheme val="minor"/>
      </rPr>
      <t>MP01</t>
    </r>
    <r>
      <rPr>
        <sz val="11"/>
        <rFont val="Calibri"/>
        <family val="2"/>
        <charset val="204"/>
        <scheme val="minor"/>
      </rPr>
      <t xml:space="preserve"> (для панели PL 01) </t>
    </r>
  </si>
  <si>
    <r>
      <rPr>
        <b/>
        <sz val="11"/>
        <rFont val="Calibri"/>
        <family val="2"/>
        <charset val="204"/>
        <scheme val="minor"/>
      </rPr>
      <t>MP02</t>
    </r>
    <r>
      <rPr>
        <sz val="11"/>
        <rFont val="Calibri"/>
        <family val="2"/>
        <charset val="204"/>
        <scheme val="minor"/>
      </rPr>
      <t xml:space="preserve">  (для панели PL 02, PL 03) </t>
    </r>
  </si>
  <si>
    <t>Алюминиевый плинтус скрытого монтажа</t>
  </si>
  <si>
    <t>PN 040 led</t>
  </si>
  <si>
    <t>PN 060 led</t>
  </si>
  <si>
    <t>PN 100 led</t>
  </si>
  <si>
    <t>PN 022 led</t>
  </si>
  <si>
    <t>PN 090 led</t>
  </si>
  <si>
    <t>PN 051</t>
  </si>
  <si>
    <t>Молдинг-плинтус  M08</t>
  </si>
  <si>
    <t xml:space="preserve">Молдинг-плинтус M05 </t>
  </si>
  <si>
    <t>Молдинг-плинтус  M09</t>
  </si>
  <si>
    <t>PN 102 led</t>
  </si>
  <si>
    <t>Артикул</t>
  </si>
  <si>
    <t>Рейки</t>
  </si>
  <si>
    <t>Светодиодные ленты, блоки питания</t>
  </si>
  <si>
    <t>Длина</t>
  </si>
  <si>
    <t>Высота</t>
  </si>
  <si>
    <t>Глубина</t>
  </si>
  <si>
    <t>Рейка R010</t>
  </si>
  <si>
    <t>Рейка R020</t>
  </si>
  <si>
    <t xml:space="preserve">Рейка R010 LED </t>
  </si>
  <si>
    <t>Рейка R020 LED</t>
  </si>
  <si>
    <t xml:space="preserve">Рейка R010U </t>
  </si>
  <si>
    <t xml:space="preserve">Рейка R020U </t>
  </si>
  <si>
    <t xml:space="preserve">Рейка R010 LED U </t>
  </si>
  <si>
    <t xml:space="preserve">Рейка R020 LED U </t>
  </si>
  <si>
    <t>Клей монтажный  (290ml)</t>
  </si>
  <si>
    <t>AFD3 Плинтус алюминиевый теневой (52*17,3*2700 мм) зазор 31 мм черный</t>
  </si>
  <si>
    <t>AFD1 Плинтус скрытого монтажа (98,4*14,5*2700 мм) теневой зазор 80 мм черный</t>
  </si>
  <si>
    <t>PL 08 Долина</t>
  </si>
  <si>
    <t>PL 08U Долина</t>
  </si>
  <si>
    <t>PL 07U Туб</t>
  </si>
  <si>
    <t>PL 07 Туб</t>
  </si>
  <si>
    <t>PL 06U Зигзаг</t>
  </si>
  <si>
    <t>PL 06 Зигзаг</t>
  </si>
  <si>
    <t>PL 05U Рейка узкая</t>
  </si>
  <si>
    <t>PL 05 Рейка узкая</t>
  </si>
  <si>
    <t>PL 04U  Рейка широкая</t>
  </si>
  <si>
    <t>PL 04 Рейка широкая</t>
  </si>
  <si>
    <t>Цена покраски со скидкой:</t>
  </si>
  <si>
    <t>Цена изделия со скидкой:</t>
  </si>
  <si>
    <t>РРЦ за 1шт. 
руб.</t>
  </si>
  <si>
    <t>РРЦ покраски 
по RAL
за 1 шт.</t>
  </si>
  <si>
    <t>РАЗМЕРЫ И ВМЕСТИМОСТЬ КОРОБКИ</t>
  </si>
  <si>
    <t>2010 мм</t>
  </si>
  <si>
    <t>Ширина</t>
  </si>
  <si>
    <t>200 мм</t>
  </si>
  <si>
    <t>Толщина</t>
  </si>
  <si>
    <t>125/65 мм</t>
  </si>
  <si>
    <t xml:space="preserve">Кол-во </t>
  </si>
  <si>
    <t>PN010</t>
  </si>
  <si>
    <t>22/12</t>
  </si>
  <si>
    <t>PN200</t>
  </si>
  <si>
    <t>7/4</t>
  </si>
  <si>
    <t>PN020</t>
  </si>
  <si>
    <t>18/10</t>
  </si>
  <si>
    <t>PN021</t>
  </si>
  <si>
    <t>17/8</t>
  </si>
  <si>
    <t>PN022</t>
  </si>
  <si>
    <t>PN030</t>
  </si>
  <si>
    <t>16/8</t>
  </si>
  <si>
    <t>M04</t>
  </si>
  <si>
    <t>20/12</t>
  </si>
  <si>
    <t>PN040</t>
  </si>
  <si>
    <t>23/10</t>
  </si>
  <si>
    <t>M05</t>
  </si>
  <si>
    <t>24/12</t>
  </si>
  <si>
    <t>PN050</t>
  </si>
  <si>
    <t>M06</t>
  </si>
  <si>
    <t>PN051</t>
  </si>
  <si>
    <t>20/10</t>
  </si>
  <si>
    <t>M07</t>
  </si>
  <si>
    <t>11/4</t>
  </si>
  <si>
    <t>PN060</t>
  </si>
  <si>
    <t>M08</t>
  </si>
  <si>
    <t>PN070</t>
  </si>
  <si>
    <t>14/8</t>
  </si>
  <si>
    <t>M09</t>
  </si>
  <si>
    <t>18/5</t>
  </si>
  <si>
    <t>PN080</t>
  </si>
  <si>
    <t>MP01</t>
  </si>
  <si>
    <t>PN090</t>
  </si>
  <si>
    <t>12/6</t>
  </si>
  <si>
    <t>MP02</t>
  </si>
  <si>
    <t>PN100</t>
  </si>
  <si>
    <t>PL02</t>
  </si>
  <si>
    <t>PN101</t>
  </si>
  <si>
    <t>PL03</t>
  </si>
  <si>
    <t>PN102</t>
  </si>
  <si>
    <t>PL04</t>
  </si>
  <si>
    <t>10/5</t>
  </si>
  <si>
    <t>PN110</t>
  </si>
  <si>
    <t>9/3</t>
  </si>
  <si>
    <t>PL05</t>
  </si>
  <si>
    <t>PN120</t>
  </si>
  <si>
    <t>12/4</t>
  </si>
  <si>
    <t>PL06</t>
  </si>
  <si>
    <t>PN130</t>
  </si>
  <si>
    <t>PL07</t>
  </si>
  <si>
    <t>PN140</t>
  </si>
  <si>
    <t>PL08</t>
  </si>
  <si>
    <t>PN141</t>
  </si>
  <si>
    <t>R010</t>
  </si>
  <si>
    <t>39/20</t>
  </si>
  <si>
    <t>PN150</t>
  </si>
  <si>
    <t>9/5</t>
  </si>
  <si>
    <t>R020</t>
  </si>
  <si>
    <t>26/14</t>
  </si>
  <si>
    <t>PN160</t>
  </si>
  <si>
    <t>AFD1</t>
  </si>
  <si>
    <t>PN170</t>
  </si>
  <si>
    <t>AFD3</t>
  </si>
  <si>
    <t>PN180</t>
  </si>
  <si>
    <t>AFD4</t>
  </si>
  <si>
    <t>PN190</t>
  </si>
  <si>
    <t>Вес (гр.)</t>
  </si>
  <si>
    <t>1288</t>
  </si>
  <si>
    <t>1542</t>
  </si>
  <si>
    <t xml:space="preserve">PN 021 LED </t>
  </si>
  <si>
    <t>1580</t>
  </si>
  <si>
    <t>1828</t>
  </si>
  <si>
    <t>PN 030 LED</t>
  </si>
  <si>
    <t>1800</t>
  </si>
  <si>
    <t>1391</t>
  </si>
  <si>
    <t>1433</t>
  </si>
  <si>
    <t>PN 050 LED</t>
  </si>
  <si>
    <t>1302</t>
  </si>
  <si>
    <t>1450</t>
  </si>
  <si>
    <t>1869</t>
  </si>
  <si>
    <t>2249</t>
  </si>
  <si>
    <t>PN 080 LED</t>
  </si>
  <si>
    <t>2216</t>
  </si>
  <si>
    <t>2352</t>
  </si>
  <si>
    <t>2235</t>
  </si>
  <si>
    <t>2392</t>
  </si>
  <si>
    <t>PN 101 LED</t>
  </si>
  <si>
    <t>2253</t>
  </si>
  <si>
    <t>3222</t>
  </si>
  <si>
    <t>2605</t>
  </si>
  <si>
    <t>PN 120 LED</t>
  </si>
  <si>
    <t>2588</t>
  </si>
  <si>
    <t>2553</t>
  </si>
  <si>
    <t>2866</t>
  </si>
  <si>
    <t>2643</t>
  </si>
  <si>
    <t>2391</t>
  </si>
  <si>
    <t>3090</t>
  </si>
  <si>
    <t>3080</t>
  </si>
  <si>
    <t>3799</t>
  </si>
  <si>
    <t>4158</t>
  </si>
  <si>
    <t>4550</t>
  </si>
  <si>
    <t>313</t>
  </si>
  <si>
    <t>618</t>
  </si>
  <si>
    <t>661</t>
  </si>
  <si>
    <t>1237</t>
  </si>
  <si>
    <t>1000</t>
  </si>
  <si>
    <t>K01</t>
  </si>
  <si>
    <t>309</t>
  </si>
  <si>
    <t>K02</t>
  </si>
  <si>
    <t>712</t>
  </si>
  <si>
    <t>B01</t>
  </si>
  <si>
    <t>697</t>
  </si>
  <si>
    <t>B02</t>
  </si>
  <si>
    <t>15000</t>
  </si>
  <si>
    <t>3750</t>
  </si>
  <si>
    <t>494</t>
  </si>
  <si>
    <t>R010L</t>
  </si>
  <si>
    <t>R020L</t>
  </si>
  <si>
    <t>Розничная цена 1.09.2023 г.</t>
  </si>
  <si>
    <t>Светодиодная лента 120 диодов SWG 9,6 Вт/м SMD3528 (IP20), 24В, 3000-3500К теплый (за метр)</t>
  </si>
  <si>
    <t>Светодиодная лента 120 диодов SWG 9,6 Вт/м SMD3528 (IP20), 24V, 6000-6500K холодный (за метр)</t>
  </si>
  <si>
    <t>Светодиодная лента 120 диодов SWG 9,6 Вт/м SMD3528  (IP20) 24В, 4000-4500К нейтрал. (за метр)</t>
  </si>
  <si>
    <t>Блок питания компактный SWG, 100 W, 24V, T-100-24</t>
  </si>
  <si>
    <t>AFD4 Плинтус скрытого монтажа (98,4*14,5*2700 мм) теневой зазор 80 мм серебро</t>
  </si>
  <si>
    <t>Завершаюшие боковые элементы к панелям PL 04,05,06,07,08</t>
  </si>
  <si>
    <t>26-61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</si>
</sst>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9CC7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0" xfId="0" applyFill="1" applyBorder="1"/>
    <xf numFmtId="0" fontId="0" fillId="2" borderId="1" xfId="0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/>
    <xf numFmtId="0" fontId="0" fillId="2" borderId="0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/>
    <xf numFmtId="4" fontId="3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2" borderId="0" xfId="0" applyFont="1" applyFill="1" applyBorder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2" borderId="0" xfId="0" applyFont="1" applyFill="1" applyBorder="1"/>
    <xf numFmtId="0" fontId="7" fillId="0" borderId="0" xfId="0" applyFont="1" applyBorder="1" applyAlignment="1" applyProtection="1">
      <alignment horizontal="center"/>
      <protection hidden="1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7" fillId="0" borderId="0" xfId="0" applyFont="1" applyBorder="1"/>
    <xf numFmtId="0" fontId="9" fillId="0" borderId="0" xfId="0" applyFont="1"/>
    <xf numFmtId="0" fontId="11" fillId="0" borderId="0" xfId="0" applyFont="1"/>
    <xf numFmtId="0" fontId="1" fillId="2" borderId="0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 applyProtection="1">
      <alignment horizontal="center" vertical="center"/>
      <protection hidden="1"/>
    </xf>
    <xf numFmtId="3" fontId="1" fillId="0" borderId="0" xfId="0" applyNumberFormat="1" applyFont="1" applyBorder="1" applyAlignment="1" applyProtection="1">
      <alignment horizontal="center"/>
      <protection hidden="1"/>
    </xf>
    <xf numFmtId="0" fontId="0" fillId="2" borderId="0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ont="1"/>
    <xf numFmtId="0" fontId="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49" fontId="14" fillId="0" borderId="0" xfId="0" applyNumberFormat="1" applyFont="1"/>
    <xf numFmtId="49" fontId="15" fillId="0" borderId="0" xfId="0" applyNumberFormat="1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49" fontId="16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/>
    <xf numFmtId="0" fontId="10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0" fillId="4" borderId="1" xfId="0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3" fontId="1" fillId="0" borderId="1" xfId="0" applyNumberFormat="1" applyFont="1" applyBorder="1" applyAlignment="1" applyProtection="1">
      <alignment horizontal="center" vertical="center"/>
      <protection hidden="1"/>
    </xf>
    <xf numFmtId="3" fontId="1" fillId="0" borderId="1" xfId="0" applyNumberFormat="1" applyFont="1" applyBorder="1" applyAlignment="1" applyProtection="1">
      <alignment horizontal="center"/>
      <protection hidden="1"/>
    </xf>
    <xf numFmtId="0" fontId="0" fillId="2" borderId="1" xfId="0" applyFill="1" applyBorder="1" applyAlignment="1">
      <alignment vertical="center" wrapText="1" shrinkToFit="1"/>
    </xf>
    <xf numFmtId="0" fontId="0" fillId="2" borderId="1" xfId="0" applyFill="1" applyBorder="1" applyAlignment="1">
      <alignment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9CC7B"/>
      <color rgb="FFF7BA4B"/>
      <color rgb="FF99FFCC"/>
      <color rgb="FF00FF00"/>
      <color rgb="FFFF00FF"/>
      <color rgb="FFFFFFCC"/>
      <color rgb="FFFFCCFF"/>
      <color rgb="FF9900CC"/>
      <color rgb="FFCC00FF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21946</xdr:rowOff>
    </xdr:from>
    <xdr:to>
      <xdr:col>8</xdr:col>
      <xdr:colOff>38100</xdr:colOff>
      <xdr:row>4</xdr:row>
      <xdr:rowOff>978179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46"/>
          <a:ext cx="8258175" cy="1718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BM290"/>
  <sheetViews>
    <sheetView tabSelected="1" view="pageBreakPreview" topLeftCell="A92" zoomScaleSheetLayoutView="100" workbookViewId="0">
      <selection activeCell="G113" sqref="G113"/>
    </sheetView>
  </sheetViews>
  <sheetFormatPr defaultColWidth="9.140625" defaultRowHeight="15" x14ac:dyDescent="0.25"/>
  <cols>
    <col min="1" max="1" width="31.7109375" style="2" customWidth="1"/>
    <col min="2" max="2" width="9.5703125" style="2" customWidth="1"/>
    <col min="3" max="3" width="12.28515625" style="2" customWidth="1"/>
    <col min="4" max="4" width="8.42578125" style="2" customWidth="1"/>
    <col min="5" max="7" width="15.140625" style="2" customWidth="1"/>
    <col min="8" max="8" width="15.85546875" style="2" customWidth="1"/>
    <col min="9" max="10" width="9.140625" style="2"/>
    <col min="11" max="11" width="17.85546875" style="2" customWidth="1"/>
    <col min="12" max="15" width="9.140625" style="2"/>
    <col min="16" max="18" width="9.140625" style="2" customWidth="1"/>
    <col min="19" max="19" width="20.42578125" style="2" bestFit="1" customWidth="1"/>
    <col min="20" max="20" width="12" style="2" bestFit="1" customWidth="1"/>
    <col min="21" max="16384" width="9.140625" style="2"/>
  </cols>
  <sheetData>
    <row r="5" spans="1:12" ht="91.5" customHeight="1" x14ac:dyDescent="0.25">
      <c r="G5" s="60" t="s">
        <v>241</v>
      </c>
      <c r="H5" s="60"/>
    </row>
    <row r="6" spans="1:12" ht="31.5" customHeight="1" x14ac:dyDescent="0.25">
      <c r="A6" s="61" t="s">
        <v>86</v>
      </c>
      <c r="B6" s="61" t="s">
        <v>89</v>
      </c>
      <c r="C6" s="61" t="s">
        <v>90</v>
      </c>
      <c r="D6" s="61" t="s">
        <v>91</v>
      </c>
      <c r="E6" s="63" t="s">
        <v>115</v>
      </c>
      <c r="F6" s="63" t="s">
        <v>116</v>
      </c>
      <c r="G6" s="76" t="s">
        <v>114</v>
      </c>
      <c r="H6" s="76" t="s">
        <v>113</v>
      </c>
    </row>
    <row r="7" spans="1:12" ht="16.5" customHeight="1" x14ac:dyDescent="0.25">
      <c r="A7" s="61"/>
      <c r="B7" s="61"/>
      <c r="C7" s="61"/>
      <c r="D7" s="61"/>
      <c r="E7" s="63"/>
      <c r="F7" s="63"/>
      <c r="G7" s="77">
        <v>0</v>
      </c>
      <c r="H7" s="77"/>
      <c r="I7" s="7"/>
      <c r="J7" s="7"/>
    </row>
    <row r="8" spans="1:12" ht="21.75" customHeight="1" x14ac:dyDescent="0.25">
      <c r="A8" s="64" t="s">
        <v>28</v>
      </c>
      <c r="B8" s="64"/>
      <c r="C8" s="64"/>
      <c r="D8" s="64"/>
      <c r="E8" s="64"/>
      <c r="F8" s="64"/>
      <c r="G8" s="64"/>
      <c r="H8" s="64"/>
    </row>
    <row r="9" spans="1:12" x14ac:dyDescent="0.25">
      <c r="A9" s="1" t="s">
        <v>0</v>
      </c>
      <c r="B9" s="1">
        <v>2000</v>
      </c>
      <c r="C9" s="1">
        <v>60</v>
      </c>
      <c r="D9" s="1">
        <v>16</v>
      </c>
      <c r="E9" s="36">
        <v>865</v>
      </c>
      <c r="F9" s="37">
        <v>490</v>
      </c>
      <c r="G9" s="49">
        <f t="shared" ref="G9:G44" si="0">E9*(100-$G$7)/100</f>
        <v>865</v>
      </c>
      <c r="H9" s="49">
        <f t="shared" ref="H9:H44" si="1">F9*(100-$G$7)/100</f>
        <v>490</v>
      </c>
      <c r="K9"/>
      <c r="L9"/>
    </row>
    <row r="10" spans="1:12" x14ac:dyDescent="0.25">
      <c r="A10" s="1" t="s">
        <v>1</v>
      </c>
      <c r="B10" s="1">
        <v>2000</v>
      </c>
      <c r="C10" s="1">
        <v>70</v>
      </c>
      <c r="D10" s="1">
        <v>16</v>
      </c>
      <c r="E10" s="36">
        <v>990</v>
      </c>
      <c r="F10" s="37">
        <v>490</v>
      </c>
      <c r="G10" s="49">
        <f t="shared" si="0"/>
        <v>990</v>
      </c>
      <c r="H10" s="49">
        <f t="shared" si="1"/>
        <v>490</v>
      </c>
      <c r="K10"/>
      <c r="L10"/>
    </row>
    <row r="11" spans="1:12" x14ac:dyDescent="0.25">
      <c r="A11" s="14" t="s">
        <v>33</v>
      </c>
      <c r="B11" s="14">
        <v>2000</v>
      </c>
      <c r="C11" s="14">
        <v>70</v>
      </c>
      <c r="D11" s="14">
        <v>16</v>
      </c>
      <c r="E11" s="36">
        <v>990</v>
      </c>
      <c r="F11" s="37">
        <v>490</v>
      </c>
      <c r="G11" s="49">
        <f t="shared" si="0"/>
        <v>990</v>
      </c>
      <c r="H11" s="49">
        <f t="shared" si="1"/>
        <v>490</v>
      </c>
      <c r="K11"/>
      <c r="L11"/>
    </row>
    <row r="12" spans="1:12" x14ac:dyDescent="0.25">
      <c r="A12" s="14" t="s">
        <v>20</v>
      </c>
      <c r="B12" s="14">
        <v>2000</v>
      </c>
      <c r="C12" s="17">
        <v>70</v>
      </c>
      <c r="D12" s="17">
        <v>16</v>
      </c>
      <c r="E12" s="36">
        <v>1435</v>
      </c>
      <c r="F12" s="37">
        <v>490</v>
      </c>
      <c r="G12" s="49">
        <f t="shared" si="0"/>
        <v>1435</v>
      </c>
      <c r="H12" s="49">
        <f t="shared" si="1"/>
        <v>490</v>
      </c>
      <c r="K12"/>
    </row>
    <row r="13" spans="1:12" x14ac:dyDescent="0.25">
      <c r="A13" s="14" t="s">
        <v>79</v>
      </c>
      <c r="B13" s="14">
        <v>2000</v>
      </c>
      <c r="C13" s="17">
        <v>70</v>
      </c>
      <c r="D13" s="17">
        <v>16</v>
      </c>
      <c r="E13" s="36">
        <v>1435</v>
      </c>
      <c r="F13" s="37">
        <v>490</v>
      </c>
      <c r="G13" s="49">
        <f t="shared" si="0"/>
        <v>1435</v>
      </c>
      <c r="H13" s="49">
        <f t="shared" si="1"/>
        <v>490</v>
      </c>
      <c r="K13"/>
    </row>
    <row r="14" spans="1:12" x14ac:dyDescent="0.25">
      <c r="A14" s="14" t="s">
        <v>3</v>
      </c>
      <c r="B14" s="14">
        <v>2000</v>
      </c>
      <c r="C14" s="14">
        <v>80</v>
      </c>
      <c r="D14" s="14">
        <v>16</v>
      </c>
      <c r="E14" s="36">
        <v>1135</v>
      </c>
      <c r="F14" s="37">
        <v>490</v>
      </c>
      <c r="G14" s="49">
        <f t="shared" si="0"/>
        <v>1135</v>
      </c>
      <c r="H14" s="49">
        <f t="shared" si="1"/>
        <v>490</v>
      </c>
      <c r="K14"/>
    </row>
    <row r="15" spans="1:12" x14ac:dyDescent="0.25">
      <c r="A15" s="14" t="s">
        <v>21</v>
      </c>
      <c r="B15" s="14">
        <v>2000</v>
      </c>
      <c r="C15" s="17">
        <v>80</v>
      </c>
      <c r="D15" s="17">
        <v>16</v>
      </c>
      <c r="E15" s="36">
        <v>1600</v>
      </c>
      <c r="F15" s="37">
        <v>490</v>
      </c>
      <c r="G15" s="49">
        <f t="shared" si="0"/>
        <v>1600</v>
      </c>
      <c r="H15" s="49">
        <f t="shared" si="1"/>
        <v>490</v>
      </c>
      <c r="K15"/>
    </row>
    <row r="16" spans="1:12" x14ac:dyDescent="0.25">
      <c r="A16" s="14" t="s">
        <v>4</v>
      </c>
      <c r="B16" s="14">
        <v>2000</v>
      </c>
      <c r="C16" s="14">
        <v>80</v>
      </c>
      <c r="D16" s="14">
        <v>12</v>
      </c>
      <c r="E16" s="36">
        <v>1140</v>
      </c>
      <c r="F16" s="37">
        <v>490</v>
      </c>
      <c r="G16" s="49">
        <f t="shared" si="0"/>
        <v>1140</v>
      </c>
      <c r="H16" s="49">
        <f t="shared" si="1"/>
        <v>490</v>
      </c>
      <c r="K16"/>
    </row>
    <row r="17" spans="1:11" x14ac:dyDescent="0.25">
      <c r="A17" s="14" t="s">
        <v>76</v>
      </c>
      <c r="B17" s="14">
        <v>2000</v>
      </c>
      <c r="C17" s="14">
        <v>80</v>
      </c>
      <c r="D17" s="14">
        <v>12</v>
      </c>
      <c r="E17" s="36">
        <v>1600</v>
      </c>
      <c r="F17" s="37">
        <v>490</v>
      </c>
      <c r="G17" s="49">
        <f t="shared" si="0"/>
        <v>1600</v>
      </c>
      <c r="H17" s="49">
        <f t="shared" si="1"/>
        <v>490</v>
      </c>
      <c r="K17"/>
    </row>
    <row r="18" spans="1:11" x14ac:dyDescent="0.25">
      <c r="A18" s="14" t="s">
        <v>5</v>
      </c>
      <c r="B18" s="14">
        <v>2000</v>
      </c>
      <c r="C18" s="14">
        <v>80</v>
      </c>
      <c r="D18" s="14">
        <v>12</v>
      </c>
      <c r="E18" s="36">
        <v>1140</v>
      </c>
      <c r="F18" s="37">
        <v>490</v>
      </c>
      <c r="G18" s="49">
        <f t="shared" si="0"/>
        <v>1140</v>
      </c>
      <c r="H18" s="49">
        <f t="shared" si="1"/>
        <v>490</v>
      </c>
      <c r="K18"/>
    </row>
    <row r="19" spans="1:11" x14ac:dyDescent="0.25">
      <c r="A19" s="14" t="s">
        <v>81</v>
      </c>
      <c r="B19" s="14">
        <v>2000</v>
      </c>
      <c r="C19" s="14">
        <v>100</v>
      </c>
      <c r="D19" s="14">
        <v>12</v>
      </c>
      <c r="E19" s="36">
        <v>1414</v>
      </c>
      <c r="F19" s="38">
        <v>530</v>
      </c>
      <c r="G19" s="49">
        <f t="shared" si="0"/>
        <v>1414</v>
      </c>
      <c r="H19" s="49">
        <f t="shared" si="1"/>
        <v>530</v>
      </c>
      <c r="K19"/>
    </row>
    <row r="20" spans="1:11" x14ac:dyDescent="0.25">
      <c r="A20" s="14" t="s">
        <v>22</v>
      </c>
      <c r="B20" s="14">
        <v>2000</v>
      </c>
      <c r="C20" s="17">
        <v>80</v>
      </c>
      <c r="D20" s="17">
        <v>12</v>
      </c>
      <c r="E20" s="36">
        <v>1600</v>
      </c>
      <c r="F20" s="38">
        <v>490</v>
      </c>
      <c r="G20" s="49">
        <f t="shared" si="0"/>
        <v>1600</v>
      </c>
      <c r="H20" s="49">
        <f t="shared" si="1"/>
        <v>490</v>
      </c>
      <c r="K20"/>
    </row>
    <row r="21" spans="1:11" x14ac:dyDescent="0.25">
      <c r="A21" s="14" t="s">
        <v>6</v>
      </c>
      <c r="B21" s="14">
        <v>2000</v>
      </c>
      <c r="C21" s="14">
        <v>83</v>
      </c>
      <c r="D21" s="14">
        <v>12</v>
      </c>
      <c r="E21" s="36">
        <v>1170</v>
      </c>
      <c r="F21" s="38">
        <v>490</v>
      </c>
      <c r="G21" s="49">
        <f t="shared" si="0"/>
        <v>1170</v>
      </c>
      <c r="H21" s="49">
        <f t="shared" si="1"/>
        <v>490</v>
      </c>
      <c r="K21"/>
    </row>
    <row r="22" spans="1:11" x14ac:dyDescent="0.25">
      <c r="A22" s="14" t="s">
        <v>77</v>
      </c>
      <c r="B22" s="14">
        <v>2000</v>
      </c>
      <c r="C22" s="14">
        <v>83</v>
      </c>
      <c r="D22" s="14">
        <v>12</v>
      </c>
      <c r="E22" s="36">
        <v>1644</v>
      </c>
      <c r="F22" s="38">
        <v>490</v>
      </c>
      <c r="G22" s="49">
        <f t="shared" si="0"/>
        <v>1644</v>
      </c>
      <c r="H22" s="49">
        <f t="shared" si="1"/>
        <v>490</v>
      </c>
      <c r="K22"/>
    </row>
    <row r="23" spans="1:11" x14ac:dyDescent="0.25">
      <c r="A23" s="14" t="s">
        <v>7</v>
      </c>
      <c r="B23" s="14">
        <v>2000</v>
      </c>
      <c r="C23" s="14">
        <v>89</v>
      </c>
      <c r="D23" s="14">
        <v>18</v>
      </c>
      <c r="E23" s="36">
        <v>1425</v>
      </c>
      <c r="F23" s="38">
        <v>530</v>
      </c>
      <c r="G23" s="49">
        <f t="shared" si="0"/>
        <v>1425</v>
      </c>
      <c r="H23" s="49">
        <f t="shared" si="1"/>
        <v>530</v>
      </c>
      <c r="K23"/>
    </row>
    <row r="24" spans="1:11" x14ac:dyDescent="0.25">
      <c r="A24" s="14" t="s">
        <v>8</v>
      </c>
      <c r="B24" s="14">
        <v>2000</v>
      </c>
      <c r="C24" s="14">
        <v>95</v>
      </c>
      <c r="D24" s="14">
        <v>16</v>
      </c>
      <c r="E24" s="36">
        <v>1345</v>
      </c>
      <c r="F24" s="38">
        <v>530</v>
      </c>
      <c r="G24" s="49">
        <f t="shared" si="0"/>
        <v>1345</v>
      </c>
      <c r="H24" s="49">
        <f t="shared" si="1"/>
        <v>530</v>
      </c>
      <c r="K24"/>
    </row>
    <row r="25" spans="1:11" x14ac:dyDescent="0.25">
      <c r="A25" s="14" t="s">
        <v>23</v>
      </c>
      <c r="B25" s="14">
        <v>2000</v>
      </c>
      <c r="C25" s="17">
        <v>95</v>
      </c>
      <c r="D25" s="17">
        <v>16</v>
      </c>
      <c r="E25" s="36">
        <v>1830</v>
      </c>
      <c r="F25" s="38">
        <v>530</v>
      </c>
      <c r="G25" s="49">
        <f t="shared" si="0"/>
        <v>1830</v>
      </c>
      <c r="H25" s="49">
        <f t="shared" si="1"/>
        <v>530</v>
      </c>
      <c r="K25"/>
    </row>
    <row r="26" spans="1:11" x14ac:dyDescent="0.25">
      <c r="A26" s="14" t="s">
        <v>9</v>
      </c>
      <c r="B26" s="14">
        <v>2000</v>
      </c>
      <c r="C26" s="14">
        <v>100</v>
      </c>
      <c r="D26" s="14">
        <v>18</v>
      </c>
      <c r="E26" s="36">
        <v>1625</v>
      </c>
      <c r="F26" s="38">
        <v>530</v>
      </c>
      <c r="G26" s="49">
        <f t="shared" si="0"/>
        <v>1625</v>
      </c>
      <c r="H26" s="49">
        <f t="shared" si="1"/>
        <v>530</v>
      </c>
      <c r="K26"/>
    </row>
    <row r="27" spans="1:11" x14ac:dyDescent="0.25">
      <c r="A27" s="14" t="s">
        <v>80</v>
      </c>
      <c r="B27" s="14">
        <v>2000</v>
      </c>
      <c r="C27" s="14">
        <v>100</v>
      </c>
      <c r="D27" s="14">
        <v>18</v>
      </c>
      <c r="E27" s="36">
        <v>2205</v>
      </c>
      <c r="F27" s="38">
        <v>530</v>
      </c>
      <c r="G27" s="49">
        <f t="shared" si="0"/>
        <v>2205</v>
      </c>
      <c r="H27" s="49">
        <f t="shared" si="1"/>
        <v>530</v>
      </c>
      <c r="K27"/>
    </row>
    <row r="28" spans="1:11" x14ac:dyDescent="0.25">
      <c r="A28" s="14" t="s">
        <v>10</v>
      </c>
      <c r="B28" s="14">
        <v>2000</v>
      </c>
      <c r="C28" s="14">
        <v>100</v>
      </c>
      <c r="D28" s="14">
        <v>16</v>
      </c>
      <c r="E28" s="36">
        <v>1425</v>
      </c>
      <c r="F28" s="38">
        <v>530</v>
      </c>
      <c r="G28" s="49">
        <f t="shared" si="0"/>
        <v>1425</v>
      </c>
      <c r="H28" s="49">
        <f t="shared" si="1"/>
        <v>530</v>
      </c>
      <c r="K28"/>
    </row>
    <row r="29" spans="1:11" x14ac:dyDescent="0.25">
      <c r="A29" s="16" t="s">
        <v>78</v>
      </c>
      <c r="B29" s="16">
        <v>2000</v>
      </c>
      <c r="C29" s="16">
        <v>100</v>
      </c>
      <c r="D29" s="16">
        <v>16</v>
      </c>
      <c r="E29" s="36">
        <v>1945</v>
      </c>
      <c r="F29" s="38">
        <v>530</v>
      </c>
      <c r="G29" s="49">
        <f t="shared" si="0"/>
        <v>1945</v>
      </c>
      <c r="H29" s="49">
        <f t="shared" si="1"/>
        <v>530</v>
      </c>
      <c r="K29"/>
    </row>
    <row r="30" spans="1:11" x14ac:dyDescent="0.25">
      <c r="A30" s="14" t="s">
        <v>43</v>
      </c>
      <c r="B30" s="14">
        <v>2000</v>
      </c>
      <c r="C30" s="14">
        <v>100</v>
      </c>
      <c r="D30" s="14">
        <v>16</v>
      </c>
      <c r="E30" s="36">
        <v>1425</v>
      </c>
      <c r="F30" s="38">
        <v>530</v>
      </c>
      <c r="G30" s="49">
        <f t="shared" si="0"/>
        <v>1425</v>
      </c>
      <c r="H30" s="49">
        <f t="shared" si="1"/>
        <v>530</v>
      </c>
      <c r="K30"/>
    </row>
    <row r="31" spans="1:11" x14ac:dyDescent="0.25">
      <c r="A31" s="14" t="s">
        <v>24</v>
      </c>
      <c r="B31" s="14">
        <v>2000</v>
      </c>
      <c r="C31" s="17">
        <v>100</v>
      </c>
      <c r="D31" s="17">
        <v>16</v>
      </c>
      <c r="E31" s="36">
        <v>1945</v>
      </c>
      <c r="F31" s="38">
        <v>530</v>
      </c>
      <c r="G31" s="49">
        <f t="shared" si="0"/>
        <v>1945</v>
      </c>
      <c r="H31" s="49">
        <f t="shared" si="1"/>
        <v>530</v>
      </c>
      <c r="K31"/>
    </row>
    <row r="32" spans="1:11" x14ac:dyDescent="0.25">
      <c r="A32" s="14" t="s">
        <v>85</v>
      </c>
      <c r="B32" s="14">
        <v>2000</v>
      </c>
      <c r="C32" s="17">
        <v>100</v>
      </c>
      <c r="D32" s="17">
        <v>16</v>
      </c>
      <c r="E32" s="36">
        <v>1945</v>
      </c>
      <c r="F32" s="38">
        <v>530</v>
      </c>
      <c r="G32" s="49">
        <f t="shared" si="0"/>
        <v>1945</v>
      </c>
      <c r="H32" s="49">
        <f t="shared" si="1"/>
        <v>530</v>
      </c>
      <c r="K32"/>
    </row>
    <row r="33" spans="1:65" x14ac:dyDescent="0.25">
      <c r="A33" s="14" t="s">
        <v>2</v>
      </c>
      <c r="B33" s="14">
        <v>2000</v>
      </c>
      <c r="C33" s="14">
        <v>110</v>
      </c>
      <c r="D33" s="14">
        <v>22</v>
      </c>
      <c r="E33" s="36">
        <v>1920</v>
      </c>
      <c r="F33" s="38">
        <v>530</v>
      </c>
      <c r="G33" s="49">
        <f t="shared" si="0"/>
        <v>1920</v>
      </c>
      <c r="H33" s="49">
        <f t="shared" si="1"/>
        <v>530</v>
      </c>
      <c r="J33" s="4"/>
      <c r="K33"/>
    </row>
    <row r="34" spans="1:65" x14ac:dyDescent="0.25">
      <c r="A34" s="14" t="s">
        <v>11</v>
      </c>
      <c r="B34" s="14">
        <v>2000</v>
      </c>
      <c r="C34" s="14">
        <v>110</v>
      </c>
      <c r="D34" s="14">
        <v>16</v>
      </c>
      <c r="E34" s="36">
        <v>1565</v>
      </c>
      <c r="F34" s="38">
        <v>530</v>
      </c>
      <c r="G34" s="49">
        <f t="shared" si="0"/>
        <v>1565</v>
      </c>
      <c r="H34" s="49">
        <f t="shared" si="1"/>
        <v>530</v>
      </c>
      <c r="K34"/>
    </row>
    <row r="35" spans="1:65" x14ac:dyDescent="0.25">
      <c r="A35" s="14" t="s">
        <v>25</v>
      </c>
      <c r="B35" s="14">
        <v>2000</v>
      </c>
      <c r="C35" s="17">
        <v>110</v>
      </c>
      <c r="D35" s="17">
        <v>16</v>
      </c>
      <c r="E35" s="36">
        <v>2095</v>
      </c>
      <c r="F35" s="38">
        <v>530</v>
      </c>
      <c r="G35" s="49">
        <f t="shared" si="0"/>
        <v>2095</v>
      </c>
      <c r="H35" s="49">
        <f t="shared" si="1"/>
        <v>530</v>
      </c>
      <c r="K35"/>
    </row>
    <row r="36" spans="1:65" x14ac:dyDescent="0.25">
      <c r="A36" s="1" t="s">
        <v>12</v>
      </c>
      <c r="B36" s="1">
        <v>2000</v>
      </c>
      <c r="C36" s="1">
        <v>120</v>
      </c>
      <c r="D36" s="1">
        <v>16</v>
      </c>
      <c r="E36" s="36">
        <v>1690</v>
      </c>
      <c r="F36" s="38">
        <v>530</v>
      </c>
      <c r="G36" s="49">
        <f t="shared" si="0"/>
        <v>1690</v>
      </c>
      <c r="H36" s="49">
        <f t="shared" si="1"/>
        <v>530</v>
      </c>
      <c r="K36"/>
    </row>
    <row r="37" spans="1:65" x14ac:dyDescent="0.25">
      <c r="A37" s="1" t="s">
        <v>13</v>
      </c>
      <c r="B37" s="1">
        <v>2000</v>
      </c>
      <c r="C37" s="1">
        <v>130</v>
      </c>
      <c r="D37" s="1">
        <v>16</v>
      </c>
      <c r="E37" s="36">
        <v>1865</v>
      </c>
      <c r="F37" s="38">
        <v>590</v>
      </c>
      <c r="G37" s="49">
        <f t="shared" si="0"/>
        <v>1865</v>
      </c>
      <c r="H37" s="49">
        <f t="shared" si="1"/>
        <v>590</v>
      </c>
      <c r="K37"/>
    </row>
    <row r="38" spans="1:65" x14ac:dyDescent="0.25">
      <c r="A38" s="1" t="s">
        <v>34</v>
      </c>
      <c r="B38" s="1">
        <v>2000</v>
      </c>
      <c r="C38" s="1">
        <v>130</v>
      </c>
      <c r="D38" s="1">
        <v>16</v>
      </c>
      <c r="E38" s="36">
        <v>1990</v>
      </c>
      <c r="F38" s="38">
        <v>590</v>
      </c>
      <c r="G38" s="49">
        <f t="shared" si="0"/>
        <v>1990</v>
      </c>
      <c r="H38" s="49">
        <f t="shared" si="1"/>
        <v>590</v>
      </c>
      <c r="K38"/>
    </row>
    <row r="39" spans="1:65" x14ac:dyDescent="0.25">
      <c r="A39" s="1" t="s">
        <v>14</v>
      </c>
      <c r="B39" s="1">
        <v>2000</v>
      </c>
      <c r="C39" s="3">
        <v>134</v>
      </c>
      <c r="D39" s="3">
        <v>12</v>
      </c>
      <c r="E39" s="36">
        <v>1895</v>
      </c>
      <c r="F39" s="38">
        <v>590</v>
      </c>
      <c r="G39" s="49">
        <f t="shared" si="0"/>
        <v>1895</v>
      </c>
      <c r="H39" s="49">
        <f t="shared" si="1"/>
        <v>590</v>
      </c>
      <c r="K39"/>
    </row>
    <row r="40" spans="1:65" x14ac:dyDescent="0.25">
      <c r="A40" s="1" t="s">
        <v>15</v>
      </c>
      <c r="B40" s="1">
        <v>2000</v>
      </c>
      <c r="C40" s="3">
        <v>140</v>
      </c>
      <c r="D40" s="3">
        <v>16</v>
      </c>
      <c r="E40" s="36">
        <v>1965</v>
      </c>
      <c r="F40" s="38">
        <v>590</v>
      </c>
      <c r="G40" s="49">
        <f t="shared" si="0"/>
        <v>1965</v>
      </c>
      <c r="H40" s="49">
        <f t="shared" si="1"/>
        <v>590</v>
      </c>
      <c r="K40"/>
    </row>
    <row r="41" spans="1:65" x14ac:dyDescent="0.25">
      <c r="A41" s="1" t="s">
        <v>16</v>
      </c>
      <c r="B41" s="1">
        <v>2000</v>
      </c>
      <c r="C41" s="3">
        <v>140</v>
      </c>
      <c r="D41" s="3">
        <v>16</v>
      </c>
      <c r="E41" s="36">
        <v>1965</v>
      </c>
      <c r="F41" s="38">
        <v>590</v>
      </c>
      <c r="G41" s="49">
        <f t="shared" si="0"/>
        <v>1965</v>
      </c>
      <c r="H41" s="49">
        <f t="shared" si="1"/>
        <v>590</v>
      </c>
      <c r="K41"/>
    </row>
    <row r="42" spans="1:65" x14ac:dyDescent="0.25">
      <c r="A42" s="1" t="s">
        <v>17</v>
      </c>
      <c r="B42" s="1">
        <v>2000</v>
      </c>
      <c r="C42" s="3">
        <v>165</v>
      </c>
      <c r="D42" s="3">
        <v>16</v>
      </c>
      <c r="E42" s="36">
        <v>2255</v>
      </c>
      <c r="F42" s="70">
        <v>630</v>
      </c>
      <c r="G42" s="49">
        <f t="shared" si="0"/>
        <v>2255</v>
      </c>
      <c r="H42" s="49">
        <f t="shared" si="1"/>
        <v>630</v>
      </c>
      <c r="K42"/>
    </row>
    <row r="43" spans="1:65" x14ac:dyDescent="0.25">
      <c r="A43" s="1" t="s">
        <v>18</v>
      </c>
      <c r="B43" s="1">
        <v>2000</v>
      </c>
      <c r="C43" s="3">
        <v>180</v>
      </c>
      <c r="D43" s="3">
        <v>16</v>
      </c>
      <c r="E43" s="36">
        <v>2430</v>
      </c>
      <c r="F43" s="70">
        <v>690</v>
      </c>
      <c r="G43" s="49">
        <f t="shared" si="0"/>
        <v>2430</v>
      </c>
      <c r="H43" s="49">
        <f t="shared" si="1"/>
        <v>690</v>
      </c>
      <c r="K43"/>
    </row>
    <row r="44" spans="1:65" x14ac:dyDescent="0.25">
      <c r="A44" s="1" t="s">
        <v>19</v>
      </c>
      <c r="B44" s="1">
        <v>2000</v>
      </c>
      <c r="C44" s="3">
        <v>200</v>
      </c>
      <c r="D44" s="3">
        <v>16</v>
      </c>
      <c r="E44" s="36">
        <v>2590</v>
      </c>
      <c r="F44" s="70">
        <v>690</v>
      </c>
      <c r="G44" s="49">
        <f t="shared" si="0"/>
        <v>2590</v>
      </c>
      <c r="H44" s="49">
        <f t="shared" si="1"/>
        <v>690</v>
      </c>
      <c r="K44"/>
    </row>
    <row r="45" spans="1:65" ht="21.75" customHeight="1" x14ac:dyDescent="0.25">
      <c r="A45" s="64" t="s">
        <v>30</v>
      </c>
      <c r="B45" s="64"/>
      <c r="C45" s="64"/>
      <c r="D45" s="64"/>
      <c r="E45" s="64"/>
      <c r="F45" s="64"/>
      <c r="G45" s="64"/>
      <c r="H45" s="64"/>
      <c r="K45"/>
    </row>
    <row r="46" spans="1:65" x14ac:dyDescent="0.25">
      <c r="A46" s="1" t="s">
        <v>26</v>
      </c>
      <c r="B46" s="1">
        <v>2000</v>
      </c>
      <c r="C46" s="1">
        <v>800</v>
      </c>
      <c r="D46" s="1">
        <v>12</v>
      </c>
      <c r="E46" s="37">
        <v>10815</v>
      </c>
      <c r="F46" s="70">
        <v>2880</v>
      </c>
      <c r="G46" s="71">
        <f t="shared" ref="G46:G62" si="2">E46*(100-$G$7)/100</f>
        <v>10815</v>
      </c>
      <c r="H46" s="49">
        <f t="shared" ref="H46:H62" si="3">F46*(100-$G$7)/100</f>
        <v>2880</v>
      </c>
      <c r="I46" s="6"/>
      <c r="J46" s="6"/>
      <c r="K46" s="10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</row>
    <row r="47" spans="1:65" x14ac:dyDescent="0.25">
      <c r="A47" s="1" t="s">
        <v>32</v>
      </c>
      <c r="B47" s="3">
        <v>500</v>
      </c>
      <c r="C47" s="1">
        <v>800</v>
      </c>
      <c r="D47" s="1">
        <v>12</v>
      </c>
      <c r="E47" s="37">
        <v>3155</v>
      </c>
      <c r="F47" s="70">
        <v>1100</v>
      </c>
      <c r="G47" s="71">
        <f t="shared" si="2"/>
        <v>3155</v>
      </c>
      <c r="H47" s="49">
        <f t="shared" si="3"/>
        <v>1100</v>
      </c>
      <c r="I47" s="6"/>
      <c r="J47" s="6"/>
      <c r="K47" s="10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</row>
    <row r="48" spans="1:65" x14ac:dyDescent="0.25">
      <c r="A48" s="1" t="s">
        <v>46</v>
      </c>
      <c r="B48" s="1">
        <v>2000</v>
      </c>
      <c r="C48" s="1">
        <v>800</v>
      </c>
      <c r="D48" s="1">
        <v>12</v>
      </c>
      <c r="E48" s="37">
        <v>10350</v>
      </c>
      <c r="F48" s="70">
        <v>2880</v>
      </c>
      <c r="G48" s="71">
        <f t="shared" si="2"/>
        <v>10350</v>
      </c>
      <c r="H48" s="49">
        <f t="shared" si="3"/>
        <v>2880</v>
      </c>
      <c r="I48" s="6"/>
      <c r="J48" s="6"/>
      <c r="K48" s="10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</row>
    <row r="49" spans="1:65" x14ac:dyDescent="0.25">
      <c r="A49" s="1" t="s">
        <v>47</v>
      </c>
      <c r="B49" s="3">
        <v>500</v>
      </c>
      <c r="C49" s="1">
        <v>800</v>
      </c>
      <c r="D49" s="1">
        <v>12</v>
      </c>
      <c r="E49" s="37">
        <v>2875</v>
      </c>
      <c r="F49" s="70">
        <v>1100</v>
      </c>
      <c r="G49" s="71">
        <f t="shared" si="2"/>
        <v>2875</v>
      </c>
      <c r="H49" s="49">
        <f t="shared" si="3"/>
        <v>1100</v>
      </c>
      <c r="I49" s="6"/>
      <c r="J49" s="6"/>
      <c r="K49" s="10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</row>
    <row r="50" spans="1:65" x14ac:dyDescent="0.25">
      <c r="A50" s="1" t="s">
        <v>27</v>
      </c>
      <c r="B50" s="1">
        <v>135</v>
      </c>
      <c r="C50" s="1">
        <v>800</v>
      </c>
      <c r="D50" s="1">
        <v>6</v>
      </c>
      <c r="E50" s="37">
        <v>530</v>
      </c>
      <c r="F50" s="70">
        <v>370</v>
      </c>
      <c r="G50" s="71">
        <f t="shared" si="2"/>
        <v>530</v>
      </c>
      <c r="H50" s="49">
        <f t="shared" si="3"/>
        <v>370</v>
      </c>
      <c r="I50" s="6"/>
      <c r="J50" s="6"/>
      <c r="K50" s="10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</row>
    <row r="51" spans="1:65" x14ac:dyDescent="0.25">
      <c r="A51" s="1" t="s">
        <v>31</v>
      </c>
      <c r="B51" s="1">
        <v>180</v>
      </c>
      <c r="C51" s="1">
        <v>800</v>
      </c>
      <c r="D51" s="1">
        <v>6</v>
      </c>
      <c r="E51" s="37">
        <v>715</v>
      </c>
      <c r="F51" s="70">
        <v>440</v>
      </c>
      <c r="G51" s="71">
        <f t="shared" si="2"/>
        <v>715</v>
      </c>
      <c r="H51" s="49">
        <f t="shared" si="3"/>
        <v>440</v>
      </c>
      <c r="I51" s="6"/>
      <c r="J51" s="6"/>
      <c r="K51" s="10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</row>
    <row r="52" spans="1:65" x14ac:dyDescent="0.25">
      <c r="A52" s="1" t="s">
        <v>112</v>
      </c>
      <c r="B52" s="1">
        <v>2000</v>
      </c>
      <c r="C52" s="1">
        <v>120</v>
      </c>
      <c r="D52" s="1">
        <v>12</v>
      </c>
      <c r="E52" s="37">
        <v>1839.9999999999998</v>
      </c>
      <c r="F52" s="70">
        <v>636</v>
      </c>
      <c r="G52" s="71">
        <f t="shared" si="2"/>
        <v>1839.9999999999998</v>
      </c>
      <c r="H52" s="49">
        <f t="shared" si="3"/>
        <v>636</v>
      </c>
      <c r="I52" s="6"/>
      <c r="J52" s="6"/>
      <c r="K52" s="10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</row>
    <row r="53" spans="1:65" x14ac:dyDescent="0.25">
      <c r="A53" s="1" t="s">
        <v>111</v>
      </c>
      <c r="B53" s="1">
        <v>2700</v>
      </c>
      <c r="C53" s="1">
        <v>120</v>
      </c>
      <c r="D53" s="1">
        <v>12</v>
      </c>
      <c r="E53" s="37">
        <v>2415</v>
      </c>
      <c r="F53" s="70">
        <v>860</v>
      </c>
      <c r="G53" s="71">
        <f t="shared" si="2"/>
        <v>2415</v>
      </c>
      <c r="H53" s="49">
        <f t="shared" si="3"/>
        <v>860</v>
      </c>
      <c r="I53" s="6"/>
      <c r="J53" s="6"/>
      <c r="K53" s="10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</row>
    <row r="54" spans="1:65" x14ac:dyDescent="0.25">
      <c r="A54" s="1" t="s">
        <v>110</v>
      </c>
      <c r="B54" s="1">
        <v>2000</v>
      </c>
      <c r="C54" s="1">
        <v>120</v>
      </c>
      <c r="D54" s="1">
        <v>12</v>
      </c>
      <c r="E54" s="37">
        <v>1839.9999999999998</v>
      </c>
      <c r="F54" s="70">
        <v>636</v>
      </c>
      <c r="G54" s="71">
        <f t="shared" si="2"/>
        <v>1839.9999999999998</v>
      </c>
      <c r="H54" s="49">
        <f t="shared" si="3"/>
        <v>636</v>
      </c>
      <c r="I54" s="6"/>
      <c r="J54" s="6"/>
      <c r="K54" s="10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</row>
    <row r="55" spans="1:65" x14ac:dyDescent="0.25">
      <c r="A55" s="1" t="s">
        <v>109</v>
      </c>
      <c r="B55" s="1">
        <v>2700</v>
      </c>
      <c r="C55" s="1">
        <v>120</v>
      </c>
      <c r="D55" s="1">
        <v>12</v>
      </c>
      <c r="E55" s="37">
        <v>2415</v>
      </c>
      <c r="F55" s="70">
        <v>860</v>
      </c>
      <c r="G55" s="71">
        <f t="shared" si="2"/>
        <v>2415</v>
      </c>
      <c r="H55" s="49">
        <f t="shared" si="3"/>
        <v>860</v>
      </c>
      <c r="I55" s="6"/>
      <c r="J55" s="6"/>
      <c r="K55" s="10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</row>
    <row r="56" spans="1:65" x14ac:dyDescent="0.25">
      <c r="A56" s="1" t="s">
        <v>108</v>
      </c>
      <c r="B56" s="1">
        <v>2000</v>
      </c>
      <c r="C56" s="1">
        <v>120</v>
      </c>
      <c r="D56" s="1">
        <v>12</v>
      </c>
      <c r="E56" s="37">
        <v>1839.9999999999998</v>
      </c>
      <c r="F56" s="70">
        <v>636</v>
      </c>
      <c r="G56" s="71">
        <f t="shared" si="2"/>
        <v>1839.9999999999998</v>
      </c>
      <c r="H56" s="49">
        <f t="shared" si="3"/>
        <v>636</v>
      </c>
      <c r="I56" s="6"/>
      <c r="J56" s="6"/>
      <c r="K56" s="10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</row>
    <row r="57" spans="1:65" x14ac:dyDescent="0.25">
      <c r="A57" s="1" t="s">
        <v>107</v>
      </c>
      <c r="B57" s="1">
        <v>2700</v>
      </c>
      <c r="C57" s="1">
        <v>120</v>
      </c>
      <c r="D57" s="1">
        <v>12</v>
      </c>
      <c r="E57" s="37">
        <v>2415</v>
      </c>
      <c r="F57" s="70">
        <v>860</v>
      </c>
      <c r="G57" s="71">
        <f t="shared" si="2"/>
        <v>2415</v>
      </c>
      <c r="H57" s="49">
        <f t="shared" si="3"/>
        <v>860</v>
      </c>
      <c r="I57" s="6"/>
      <c r="J57" s="6"/>
      <c r="K57" s="10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</row>
    <row r="58" spans="1:65" x14ac:dyDescent="0.25">
      <c r="A58" s="1" t="s">
        <v>106</v>
      </c>
      <c r="B58" s="1">
        <v>2000</v>
      </c>
      <c r="C58" s="1">
        <v>120</v>
      </c>
      <c r="D58" s="1">
        <v>12</v>
      </c>
      <c r="E58" s="37">
        <v>1839.9999999999998</v>
      </c>
      <c r="F58" s="70">
        <v>636</v>
      </c>
      <c r="G58" s="71">
        <f t="shared" si="2"/>
        <v>1839.9999999999998</v>
      </c>
      <c r="H58" s="49">
        <f t="shared" si="3"/>
        <v>636</v>
      </c>
      <c r="I58" s="6"/>
      <c r="J58" s="6"/>
      <c r="K58" s="10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</row>
    <row r="59" spans="1:65" x14ac:dyDescent="0.25">
      <c r="A59" s="1" t="s">
        <v>105</v>
      </c>
      <c r="B59" s="1">
        <v>2700</v>
      </c>
      <c r="C59" s="1">
        <v>120</v>
      </c>
      <c r="D59" s="1">
        <v>12</v>
      </c>
      <c r="E59" s="37">
        <v>2415</v>
      </c>
      <c r="F59" s="70">
        <v>860</v>
      </c>
      <c r="G59" s="71">
        <f t="shared" si="2"/>
        <v>2415</v>
      </c>
      <c r="H59" s="49">
        <f t="shared" si="3"/>
        <v>860</v>
      </c>
      <c r="I59" s="6"/>
      <c r="J59" s="6"/>
      <c r="K59" s="10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</row>
    <row r="60" spans="1:65" x14ac:dyDescent="0.25">
      <c r="A60" s="1" t="s">
        <v>103</v>
      </c>
      <c r="B60" s="1">
        <v>2000</v>
      </c>
      <c r="C60" s="1">
        <v>120</v>
      </c>
      <c r="D60" s="1">
        <v>12</v>
      </c>
      <c r="E60" s="37">
        <v>1839.9999999999998</v>
      </c>
      <c r="F60" s="70">
        <v>636</v>
      </c>
      <c r="G60" s="71">
        <f t="shared" si="2"/>
        <v>1839.9999999999998</v>
      </c>
      <c r="H60" s="49">
        <f t="shared" si="3"/>
        <v>636</v>
      </c>
      <c r="I60" s="6"/>
      <c r="J60" s="6"/>
      <c r="K60" s="10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</row>
    <row r="61" spans="1:65" x14ac:dyDescent="0.25">
      <c r="A61" s="1" t="s">
        <v>104</v>
      </c>
      <c r="B61" s="1">
        <v>2700</v>
      </c>
      <c r="C61" s="1">
        <v>120</v>
      </c>
      <c r="D61" s="1">
        <v>12</v>
      </c>
      <c r="E61" s="37">
        <v>2415</v>
      </c>
      <c r="F61" s="70">
        <v>860</v>
      </c>
      <c r="G61" s="71">
        <f t="shared" si="2"/>
        <v>2415</v>
      </c>
      <c r="H61" s="49">
        <f t="shared" si="3"/>
        <v>860</v>
      </c>
      <c r="I61" s="6"/>
      <c r="J61" s="6"/>
      <c r="K61" s="10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</row>
    <row r="62" spans="1:65" ht="22.5" x14ac:dyDescent="0.25">
      <c r="A62" s="53" t="s">
        <v>247</v>
      </c>
      <c r="B62" s="3">
        <v>2000</v>
      </c>
      <c r="C62" s="3" t="s">
        <v>248</v>
      </c>
      <c r="D62" s="3">
        <v>12</v>
      </c>
      <c r="E62" s="72">
        <v>800</v>
      </c>
      <c r="F62" s="73">
        <v>490</v>
      </c>
      <c r="G62" s="74">
        <f t="shared" si="2"/>
        <v>800</v>
      </c>
      <c r="H62" s="75">
        <f t="shared" si="3"/>
        <v>490</v>
      </c>
      <c r="I62" s="6"/>
      <c r="J62" s="6"/>
      <c r="K62" s="10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</row>
    <row r="63" spans="1:65" ht="21.75" customHeight="1" x14ac:dyDescent="0.25">
      <c r="A63" s="64" t="s">
        <v>29</v>
      </c>
      <c r="B63" s="64"/>
      <c r="C63" s="64"/>
      <c r="D63" s="64"/>
      <c r="E63" s="64"/>
      <c r="F63" s="64"/>
      <c r="G63" s="64"/>
      <c r="H63" s="64"/>
      <c r="I63" s="6"/>
      <c r="J63" s="6"/>
      <c r="K63" s="10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</row>
    <row r="64" spans="1:65" x14ac:dyDescent="0.25">
      <c r="A64" s="8" t="s">
        <v>73</v>
      </c>
      <c r="B64" s="8">
        <v>2000</v>
      </c>
      <c r="C64" s="8">
        <v>30</v>
      </c>
      <c r="D64" s="8">
        <v>22</v>
      </c>
      <c r="E64" s="37">
        <v>810</v>
      </c>
      <c r="F64" s="70">
        <v>320</v>
      </c>
      <c r="G64" s="71">
        <f t="shared" ref="G64:G74" si="4">E64*(100-$G$7)/100</f>
        <v>810</v>
      </c>
      <c r="H64" s="49">
        <f t="shared" ref="H64:H74" si="5">F64*(100-$G$7)/100</f>
        <v>320</v>
      </c>
      <c r="I64" s="6"/>
      <c r="J64" s="11"/>
      <c r="K64" s="10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</row>
    <row r="65" spans="1:65" x14ac:dyDescent="0.25">
      <c r="A65" s="8" t="s">
        <v>74</v>
      </c>
      <c r="B65" s="8">
        <v>2000</v>
      </c>
      <c r="C65" s="8">
        <v>30</v>
      </c>
      <c r="D65" s="8">
        <v>16</v>
      </c>
      <c r="E65" s="37">
        <v>810</v>
      </c>
      <c r="F65" s="70">
        <v>320</v>
      </c>
      <c r="G65" s="71">
        <f t="shared" si="4"/>
        <v>810</v>
      </c>
      <c r="H65" s="49">
        <f t="shared" si="5"/>
        <v>320</v>
      </c>
      <c r="I65" s="6"/>
      <c r="J65" s="6"/>
      <c r="K65" s="10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</row>
    <row r="66" spans="1:65" x14ac:dyDescent="0.25">
      <c r="A66" s="8" t="s">
        <v>35</v>
      </c>
      <c r="B66" s="8">
        <v>2000</v>
      </c>
      <c r="C66" s="9">
        <v>25</v>
      </c>
      <c r="D66" s="8">
        <v>12</v>
      </c>
      <c r="E66" s="37">
        <v>565</v>
      </c>
      <c r="F66" s="70">
        <v>320</v>
      </c>
      <c r="G66" s="71">
        <f t="shared" si="4"/>
        <v>565</v>
      </c>
      <c r="H66" s="49">
        <f t="shared" si="5"/>
        <v>320</v>
      </c>
      <c r="I66" s="6"/>
      <c r="J66" s="6"/>
      <c r="K66" s="10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</row>
    <row r="67" spans="1:65" x14ac:dyDescent="0.25">
      <c r="A67" s="8" t="s">
        <v>36</v>
      </c>
      <c r="B67" s="8">
        <v>2000</v>
      </c>
      <c r="C67" s="9">
        <v>40</v>
      </c>
      <c r="D67" s="8">
        <v>16</v>
      </c>
      <c r="E67" s="37">
        <v>680</v>
      </c>
      <c r="F67" s="70">
        <v>320</v>
      </c>
      <c r="G67" s="71">
        <f t="shared" si="4"/>
        <v>680</v>
      </c>
      <c r="H67" s="49">
        <f t="shared" si="5"/>
        <v>320</v>
      </c>
      <c r="I67" s="6"/>
      <c r="J67" s="6"/>
      <c r="K67" s="10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</row>
    <row r="68" spans="1:65" x14ac:dyDescent="0.25">
      <c r="A68" s="8" t="s">
        <v>37</v>
      </c>
      <c r="B68" s="8">
        <v>2000</v>
      </c>
      <c r="C68" s="9">
        <v>42</v>
      </c>
      <c r="D68" s="8">
        <v>16</v>
      </c>
      <c r="E68" s="37">
        <v>680</v>
      </c>
      <c r="F68" s="70">
        <v>320</v>
      </c>
      <c r="G68" s="71">
        <f t="shared" si="4"/>
        <v>680</v>
      </c>
      <c r="H68" s="49">
        <f t="shared" si="5"/>
        <v>320</v>
      </c>
      <c r="I68" s="6"/>
      <c r="J68" s="6"/>
      <c r="K68" s="10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</row>
    <row r="69" spans="1:65" x14ac:dyDescent="0.25">
      <c r="A69" s="8" t="s">
        <v>45</v>
      </c>
      <c r="B69" s="8">
        <v>2000</v>
      </c>
      <c r="C69" s="9">
        <v>80</v>
      </c>
      <c r="D69" s="8">
        <v>12</v>
      </c>
      <c r="E69" s="37">
        <v>990</v>
      </c>
      <c r="F69" s="70">
        <v>490</v>
      </c>
      <c r="G69" s="71">
        <f t="shared" si="4"/>
        <v>990</v>
      </c>
      <c r="H69" s="49">
        <f t="shared" si="5"/>
        <v>490</v>
      </c>
      <c r="I69" s="6"/>
      <c r="J69" s="6"/>
      <c r="K69" s="10"/>
      <c r="L69" s="6"/>
      <c r="M69" s="6"/>
      <c r="N69" s="6"/>
      <c r="O69" s="6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</row>
    <row r="70" spans="1:65" x14ac:dyDescent="0.25">
      <c r="A70" s="8" t="s">
        <v>83</v>
      </c>
      <c r="B70" s="8">
        <v>2000</v>
      </c>
      <c r="C70" s="9">
        <v>60</v>
      </c>
      <c r="D70" s="8">
        <v>12</v>
      </c>
      <c r="E70" s="37">
        <v>770</v>
      </c>
      <c r="F70" s="70">
        <v>490</v>
      </c>
      <c r="G70" s="71">
        <f t="shared" si="4"/>
        <v>770</v>
      </c>
      <c r="H70" s="49">
        <f t="shared" si="5"/>
        <v>490</v>
      </c>
      <c r="I70" s="6"/>
      <c r="J70" s="6"/>
      <c r="K70" s="10"/>
      <c r="L70" s="6"/>
      <c r="M70" s="6"/>
      <c r="N70" s="6"/>
      <c r="O70" s="6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</row>
    <row r="71" spans="1:65" x14ac:dyDescent="0.25">
      <c r="A71" s="8" t="s">
        <v>51</v>
      </c>
      <c r="B71" s="8">
        <v>2000</v>
      </c>
      <c r="C71" s="9">
        <v>80</v>
      </c>
      <c r="D71" s="8">
        <v>18</v>
      </c>
      <c r="E71" s="37">
        <v>1125</v>
      </c>
      <c r="F71" s="70">
        <v>490</v>
      </c>
      <c r="G71" s="71">
        <f t="shared" si="4"/>
        <v>1125</v>
      </c>
      <c r="H71" s="49">
        <f t="shared" si="5"/>
        <v>490</v>
      </c>
      <c r="I71" s="6"/>
      <c r="J71" s="6"/>
      <c r="K71" s="10"/>
      <c r="L71" s="6"/>
      <c r="M71" s="6"/>
      <c r="N71" s="6"/>
      <c r="O71" s="6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</row>
    <row r="72" spans="1:65" x14ac:dyDescent="0.25">
      <c r="A72" s="8" t="s">
        <v>50</v>
      </c>
      <c r="B72" s="8">
        <v>2000</v>
      </c>
      <c r="C72" s="9">
        <v>120</v>
      </c>
      <c r="D72" s="8">
        <v>18</v>
      </c>
      <c r="E72" s="37">
        <v>1665</v>
      </c>
      <c r="F72" s="70">
        <v>530</v>
      </c>
      <c r="G72" s="71">
        <f t="shared" si="4"/>
        <v>1665</v>
      </c>
      <c r="H72" s="49">
        <f t="shared" si="5"/>
        <v>530</v>
      </c>
      <c r="I72" s="6"/>
      <c r="J72" s="6"/>
      <c r="K72" s="10"/>
      <c r="L72" s="6"/>
      <c r="M72" s="6"/>
      <c r="N72" s="6"/>
      <c r="O72" s="6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</row>
    <row r="73" spans="1:65" x14ac:dyDescent="0.25">
      <c r="A73" s="16" t="s">
        <v>82</v>
      </c>
      <c r="B73" s="8">
        <v>2000</v>
      </c>
      <c r="C73" s="9">
        <v>80</v>
      </c>
      <c r="D73" s="8">
        <v>12</v>
      </c>
      <c r="E73" s="37">
        <v>954.49999999999989</v>
      </c>
      <c r="F73" s="70">
        <v>490</v>
      </c>
      <c r="G73" s="71">
        <f t="shared" si="4"/>
        <v>954.49999999999989</v>
      </c>
      <c r="H73" s="49">
        <f t="shared" si="5"/>
        <v>490</v>
      </c>
      <c r="I73" s="6"/>
      <c r="J73" s="6"/>
      <c r="K73" s="10"/>
      <c r="L73" s="6"/>
      <c r="M73" s="6"/>
      <c r="N73" s="6"/>
      <c r="O73" s="6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</row>
    <row r="74" spans="1:65" x14ac:dyDescent="0.25">
      <c r="A74" s="16" t="s">
        <v>84</v>
      </c>
      <c r="B74" s="8">
        <v>2000</v>
      </c>
      <c r="C74" s="9">
        <v>100</v>
      </c>
      <c r="D74" s="8">
        <v>12</v>
      </c>
      <c r="E74" s="37">
        <v>1195</v>
      </c>
      <c r="F74" s="70">
        <v>530</v>
      </c>
      <c r="G74" s="71">
        <f t="shared" si="4"/>
        <v>1195</v>
      </c>
      <c r="H74" s="49">
        <f t="shared" si="5"/>
        <v>530</v>
      </c>
      <c r="I74" s="6"/>
      <c r="J74" s="6"/>
      <c r="K74" s="10"/>
      <c r="L74" s="6"/>
      <c r="M74" s="6"/>
      <c r="N74" s="6"/>
      <c r="O74" s="6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</row>
    <row r="75" spans="1:65" s="25" customFormat="1" ht="18" customHeight="1" x14ac:dyDescent="0.3">
      <c r="A75" s="66" t="s">
        <v>87</v>
      </c>
      <c r="B75" s="66"/>
      <c r="C75" s="66"/>
      <c r="D75" s="66"/>
      <c r="E75" s="66"/>
      <c r="F75" s="66"/>
      <c r="G75" s="66"/>
      <c r="H75" s="66"/>
    </row>
    <row r="76" spans="1:65" s="25" customFormat="1" ht="14.25" customHeight="1" x14ac:dyDescent="0.25">
      <c r="A76" s="16" t="s">
        <v>92</v>
      </c>
      <c r="B76" s="16">
        <v>2000</v>
      </c>
      <c r="C76" s="16">
        <v>30</v>
      </c>
      <c r="D76" s="16">
        <v>18</v>
      </c>
      <c r="E76" s="38">
        <v>480</v>
      </c>
      <c r="F76" s="78">
        <v>320</v>
      </c>
      <c r="G76" s="16">
        <f t="shared" ref="G76:H79" si="6">E76*(100-$G$7)/100</f>
        <v>480</v>
      </c>
      <c r="H76" s="49">
        <f t="shared" si="6"/>
        <v>320</v>
      </c>
    </row>
    <row r="77" spans="1:65" s="25" customFormat="1" ht="14.25" customHeight="1" x14ac:dyDescent="0.25">
      <c r="A77" s="16" t="s">
        <v>93</v>
      </c>
      <c r="B77" s="16">
        <v>2000</v>
      </c>
      <c r="C77" s="16">
        <v>40</v>
      </c>
      <c r="D77" s="16">
        <v>18</v>
      </c>
      <c r="E77" s="38">
        <v>560</v>
      </c>
      <c r="F77" s="78">
        <v>320</v>
      </c>
      <c r="G77" s="16">
        <f t="shared" si="6"/>
        <v>560</v>
      </c>
      <c r="H77" s="49">
        <f t="shared" si="6"/>
        <v>320</v>
      </c>
    </row>
    <row r="78" spans="1:65" s="25" customFormat="1" ht="14.25" customHeight="1" x14ac:dyDescent="0.25">
      <c r="A78" s="16" t="s">
        <v>94</v>
      </c>
      <c r="B78" s="16">
        <v>2000</v>
      </c>
      <c r="C78" s="16">
        <v>30</v>
      </c>
      <c r="D78" s="16">
        <v>18</v>
      </c>
      <c r="E78" s="38">
        <v>745</v>
      </c>
      <c r="F78" s="78">
        <v>320</v>
      </c>
      <c r="G78" s="16">
        <f t="shared" si="6"/>
        <v>745</v>
      </c>
      <c r="H78" s="49">
        <f t="shared" si="6"/>
        <v>320</v>
      </c>
    </row>
    <row r="79" spans="1:65" s="25" customFormat="1" ht="14.25" customHeight="1" x14ac:dyDescent="0.25">
      <c r="A79" s="16" t="s">
        <v>95</v>
      </c>
      <c r="B79" s="16">
        <v>2000</v>
      </c>
      <c r="C79" s="16">
        <v>40</v>
      </c>
      <c r="D79" s="16">
        <v>18</v>
      </c>
      <c r="E79" s="38">
        <v>825</v>
      </c>
      <c r="F79" s="78">
        <v>320</v>
      </c>
      <c r="G79" s="16">
        <f t="shared" si="6"/>
        <v>825</v>
      </c>
      <c r="H79" s="49">
        <f t="shared" si="6"/>
        <v>320</v>
      </c>
    </row>
    <row r="80" spans="1:65" s="26" customFormat="1" ht="14.25" customHeight="1" x14ac:dyDescent="0.3">
      <c r="A80" s="16" t="s">
        <v>96</v>
      </c>
      <c r="B80" s="16">
        <v>2700</v>
      </c>
      <c r="C80" s="16">
        <v>30</v>
      </c>
      <c r="D80" s="16">
        <v>18</v>
      </c>
      <c r="E80" s="38">
        <v>585</v>
      </c>
      <c r="F80" s="79">
        <v>490</v>
      </c>
      <c r="G80" s="16">
        <f t="shared" ref="G80:G88" si="7">E80*(100-$G$7)/100</f>
        <v>585</v>
      </c>
      <c r="H80" s="49">
        <f>F80*(100-$G$7)/100</f>
        <v>490</v>
      </c>
    </row>
    <row r="81" spans="1:65" s="26" customFormat="1" ht="14.25" customHeight="1" x14ac:dyDescent="0.3">
      <c r="A81" s="16" t="s">
        <v>97</v>
      </c>
      <c r="B81" s="16">
        <v>2700</v>
      </c>
      <c r="C81" s="16">
        <v>40</v>
      </c>
      <c r="D81" s="16">
        <v>18</v>
      </c>
      <c r="E81" s="38">
        <v>670</v>
      </c>
      <c r="F81" s="79">
        <v>490</v>
      </c>
      <c r="G81" s="16">
        <f t="shared" si="7"/>
        <v>670</v>
      </c>
      <c r="H81" s="49">
        <f>F81*(100-$G$7)/100</f>
        <v>490</v>
      </c>
    </row>
    <row r="82" spans="1:65" s="26" customFormat="1" ht="14.25" customHeight="1" x14ac:dyDescent="0.3">
      <c r="A82" s="16" t="s">
        <v>98</v>
      </c>
      <c r="B82" s="16">
        <v>2700</v>
      </c>
      <c r="C82" s="16">
        <v>30</v>
      </c>
      <c r="D82" s="16">
        <v>18</v>
      </c>
      <c r="E82" s="38">
        <v>1320.1999999999998</v>
      </c>
      <c r="F82" s="79">
        <v>490</v>
      </c>
      <c r="G82" s="16">
        <f t="shared" si="7"/>
        <v>1320.1999999999998</v>
      </c>
      <c r="H82" s="49">
        <f>F82*(100-$G$7)/100</f>
        <v>490</v>
      </c>
    </row>
    <row r="83" spans="1:65" s="26" customFormat="1" ht="14.25" customHeight="1" x14ac:dyDescent="0.3">
      <c r="A83" s="16" t="s">
        <v>99</v>
      </c>
      <c r="B83" s="16">
        <v>2700</v>
      </c>
      <c r="C83" s="16">
        <v>40</v>
      </c>
      <c r="D83" s="16">
        <v>18</v>
      </c>
      <c r="E83" s="38">
        <v>1410</v>
      </c>
      <c r="F83" s="79">
        <v>490</v>
      </c>
      <c r="G83" s="16">
        <f t="shared" si="7"/>
        <v>1410</v>
      </c>
      <c r="H83" s="49">
        <f>F83*(100-$G$7)/100</f>
        <v>490</v>
      </c>
    </row>
    <row r="84" spans="1:65" s="26" customFormat="1" ht="17.25" customHeight="1" x14ac:dyDescent="0.3">
      <c r="A84" s="66" t="s">
        <v>42</v>
      </c>
      <c r="B84" s="66"/>
      <c r="C84" s="66"/>
      <c r="D84" s="66"/>
      <c r="E84" s="66"/>
      <c r="F84" s="66"/>
      <c r="G84" s="66"/>
      <c r="H84" s="66"/>
    </row>
    <row r="85" spans="1:65" s="33" customFormat="1" ht="14.25" customHeight="1" x14ac:dyDescent="0.25">
      <c r="A85" s="8" t="s">
        <v>38</v>
      </c>
      <c r="B85" s="8">
        <v>85</v>
      </c>
      <c r="C85" s="8">
        <v>85</v>
      </c>
      <c r="D85" s="8">
        <v>18</v>
      </c>
      <c r="E85" s="15">
        <v>340</v>
      </c>
      <c r="F85" s="79">
        <v>320</v>
      </c>
      <c r="G85" s="16">
        <f t="shared" si="7"/>
        <v>340</v>
      </c>
      <c r="H85" s="49">
        <f>F85*(100-$G$7)/100</f>
        <v>320</v>
      </c>
    </row>
    <row r="86" spans="1:65" s="33" customFormat="1" ht="14.25" customHeight="1" x14ac:dyDescent="0.25">
      <c r="A86" s="8" t="s">
        <v>39</v>
      </c>
      <c r="B86" s="8">
        <v>85</v>
      </c>
      <c r="C86" s="8">
        <v>85</v>
      </c>
      <c r="D86" s="8">
        <v>18</v>
      </c>
      <c r="E86" s="15">
        <v>340</v>
      </c>
      <c r="F86" s="79">
        <v>320</v>
      </c>
      <c r="G86" s="16">
        <f t="shared" si="7"/>
        <v>340</v>
      </c>
      <c r="H86" s="49">
        <f>F86*(100-$G$7)/100</f>
        <v>320</v>
      </c>
    </row>
    <row r="87" spans="1:65" s="33" customFormat="1" ht="14.25" customHeight="1" x14ac:dyDescent="0.25">
      <c r="A87" s="34" t="s">
        <v>40</v>
      </c>
      <c r="B87" s="34">
        <v>85</v>
      </c>
      <c r="C87" s="34">
        <v>220</v>
      </c>
      <c r="D87" s="34">
        <v>18</v>
      </c>
      <c r="E87" s="15">
        <v>740</v>
      </c>
      <c r="F87" s="79">
        <v>320</v>
      </c>
      <c r="G87" s="16">
        <f t="shared" si="7"/>
        <v>740</v>
      </c>
      <c r="H87" s="49">
        <f>F87*(100-$G$7)/100</f>
        <v>320</v>
      </c>
    </row>
    <row r="88" spans="1:65" s="33" customFormat="1" ht="14.25" customHeight="1" x14ac:dyDescent="0.25">
      <c r="A88" s="34" t="s">
        <v>41</v>
      </c>
      <c r="B88" s="34">
        <v>85</v>
      </c>
      <c r="C88" s="34">
        <v>220</v>
      </c>
      <c r="D88" s="34">
        <v>18</v>
      </c>
      <c r="E88" s="15">
        <v>740</v>
      </c>
      <c r="F88" s="79">
        <v>320</v>
      </c>
      <c r="G88" s="16">
        <f t="shared" si="7"/>
        <v>740</v>
      </c>
      <c r="H88" s="49">
        <f>F88*(100-$G$7)/100</f>
        <v>320</v>
      </c>
    </row>
    <row r="89" spans="1:65" ht="18.75" x14ac:dyDescent="0.25">
      <c r="A89" s="64" t="s">
        <v>71</v>
      </c>
      <c r="B89" s="64"/>
      <c r="C89" s="64"/>
      <c r="D89" s="64"/>
      <c r="E89" s="64"/>
      <c r="F89" s="64"/>
      <c r="G89" s="64"/>
      <c r="H89" s="64"/>
      <c r="I89" s="6"/>
      <c r="J89" s="6"/>
      <c r="K89" s="6"/>
      <c r="L89" s="10"/>
      <c r="M89" s="6"/>
      <c r="N89" s="6"/>
      <c r="O89" s="6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</row>
    <row r="90" spans="1:65" x14ac:dyDescent="0.25">
      <c r="A90" s="1" t="s">
        <v>100</v>
      </c>
      <c r="B90" s="80"/>
      <c r="C90" s="80"/>
      <c r="D90" s="80"/>
      <c r="E90" s="49">
        <v>550</v>
      </c>
      <c r="F90" s="81"/>
      <c r="G90" s="16">
        <f t="shared" ref="G90" si="8">E90*(100-$G$7)/100</f>
        <v>550</v>
      </c>
      <c r="H90" s="49"/>
      <c r="I90" s="6"/>
      <c r="J90" s="6"/>
      <c r="K90" s="6"/>
      <c r="L90" s="10"/>
      <c r="M90" s="10"/>
      <c r="N90" s="6"/>
      <c r="O90" s="6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</row>
    <row r="91" spans="1:65" x14ac:dyDescent="0.25">
      <c r="A91" s="35" t="s">
        <v>72</v>
      </c>
      <c r="B91" s="80"/>
      <c r="C91" s="80"/>
      <c r="D91" s="80"/>
      <c r="E91" s="49">
        <v>390</v>
      </c>
      <c r="F91" s="81"/>
      <c r="G91" s="16">
        <f t="shared" ref="G91" si="9">E91*(100-$G$7)/100</f>
        <v>390</v>
      </c>
      <c r="H91" s="49"/>
      <c r="I91" s="6"/>
      <c r="J91" s="6"/>
      <c r="K91" s="6"/>
      <c r="L91" s="10"/>
      <c r="M91" s="10"/>
      <c r="N91" s="6"/>
      <c r="O91" s="6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</row>
    <row r="92" spans="1:65" ht="18.75" x14ac:dyDescent="0.25">
      <c r="A92" s="64" t="s">
        <v>75</v>
      </c>
      <c r="B92" s="64"/>
      <c r="C92" s="64"/>
      <c r="D92" s="64"/>
      <c r="E92" s="64"/>
      <c r="F92" s="64"/>
      <c r="G92" s="64"/>
      <c r="H92" s="64"/>
      <c r="I92" s="6"/>
      <c r="J92" s="6"/>
      <c r="K92" s="6"/>
      <c r="L92" s="10"/>
      <c r="M92" s="10"/>
      <c r="N92" s="6"/>
      <c r="O92" s="6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</row>
    <row r="93" spans="1:65" ht="35.25" customHeight="1" x14ac:dyDescent="0.25">
      <c r="A93" s="50" t="s">
        <v>246</v>
      </c>
      <c r="B93" s="51">
        <v>2700</v>
      </c>
      <c r="C93" s="51">
        <v>98.4</v>
      </c>
      <c r="D93" s="51">
        <v>14.5</v>
      </c>
      <c r="E93" s="52">
        <v>2403</v>
      </c>
      <c r="F93" s="4"/>
      <c r="G93" s="4"/>
      <c r="H93" s="4"/>
      <c r="I93" s="6"/>
      <c r="J93" s="6"/>
      <c r="K93" s="6"/>
      <c r="L93" s="10"/>
      <c r="M93" s="10"/>
      <c r="N93" s="6"/>
      <c r="O93" s="6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</row>
    <row r="94" spans="1:65" ht="36" customHeight="1" x14ac:dyDescent="0.25">
      <c r="A94" s="53" t="s">
        <v>102</v>
      </c>
      <c r="B94" s="3">
        <v>2700</v>
      </c>
      <c r="C94" s="3">
        <v>98.4</v>
      </c>
      <c r="D94" s="3">
        <v>14.5</v>
      </c>
      <c r="E94" s="52">
        <v>2403</v>
      </c>
      <c r="F94" s="4"/>
      <c r="G94" s="4"/>
      <c r="H94" s="4"/>
      <c r="I94" s="6"/>
      <c r="J94" s="6"/>
      <c r="K94" s="6"/>
      <c r="L94" s="10"/>
      <c r="M94" s="10"/>
      <c r="N94" s="6"/>
      <c r="O94" s="6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</row>
    <row r="95" spans="1:65" ht="24.75" customHeight="1" x14ac:dyDescent="0.25">
      <c r="A95" s="54" t="s">
        <v>101</v>
      </c>
      <c r="B95" s="55">
        <v>2700</v>
      </c>
      <c r="C95" s="55">
        <v>52</v>
      </c>
      <c r="D95" s="55">
        <v>17.3</v>
      </c>
      <c r="E95" s="52">
        <v>1770</v>
      </c>
      <c r="F95" s="4"/>
      <c r="G95" s="4"/>
      <c r="H95" s="4"/>
      <c r="I95" s="6"/>
      <c r="J95" s="6"/>
      <c r="K95" s="6"/>
      <c r="L95" s="10"/>
      <c r="M95" s="10"/>
      <c r="N95" s="6"/>
      <c r="O95" s="6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</row>
    <row r="96" spans="1:65" ht="20.25" customHeight="1" x14ac:dyDescent="0.25">
      <c r="A96" s="64" t="s">
        <v>61</v>
      </c>
      <c r="B96" s="64"/>
      <c r="C96" s="64"/>
      <c r="D96" s="64"/>
      <c r="E96" s="64"/>
      <c r="F96" s="64"/>
      <c r="G96" s="64"/>
      <c r="H96" s="64"/>
      <c r="I96" s="6"/>
      <c r="J96" s="6"/>
      <c r="K96" s="6"/>
      <c r="L96" s="10"/>
      <c r="M96" s="10"/>
      <c r="N96" s="6"/>
      <c r="O96" s="6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</row>
    <row r="97" spans="1:65" ht="75" x14ac:dyDescent="0.25">
      <c r="A97" s="3" t="s">
        <v>49</v>
      </c>
      <c r="B97" s="3"/>
      <c r="C97" s="82" t="s">
        <v>66</v>
      </c>
      <c r="D97" s="82" t="s">
        <v>48</v>
      </c>
      <c r="E97" s="59" t="s">
        <v>44</v>
      </c>
      <c r="F97" s="27"/>
      <c r="G97" s="27"/>
      <c r="H97" s="4"/>
      <c r="I97" s="10"/>
      <c r="J97" s="10"/>
      <c r="K97" s="10"/>
      <c r="L97" s="10"/>
      <c r="M97" s="10"/>
      <c r="N97" s="6"/>
      <c r="O97" s="6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</row>
    <row r="98" spans="1:65" ht="22.5" customHeight="1" x14ac:dyDescent="0.25">
      <c r="A98" s="83" t="s">
        <v>63</v>
      </c>
      <c r="B98" s="84">
        <v>2000</v>
      </c>
      <c r="C98" s="85">
        <v>60</v>
      </c>
      <c r="D98" s="85">
        <v>12</v>
      </c>
      <c r="E98" s="86">
        <f>IF(D98=12,T113*T117*1.1,IF(D98=16,T114*T117*1.1,IF(D98=18,T115*T117*1.1,IF(D98=22,T116*T117*1.1,"измени значение глубины плинтуса"))))</f>
        <v>940.50000000000011</v>
      </c>
      <c r="F98" s="28"/>
      <c r="G98" s="28"/>
      <c r="H98" s="4"/>
      <c r="I98" s="10"/>
      <c r="J98" s="6"/>
      <c r="K98" s="6"/>
      <c r="L98" s="12"/>
      <c r="M98" s="6"/>
      <c r="N98" s="6"/>
      <c r="O98" s="6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</row>
    <row r="99" spans="1:65" ht="22.5" customHeight="1" x14ac:dyDescent="0.25">
      <c r="A99" s="83" t="s">
        <v>60</v>
      </c>
      <c r="B99" s="84"/>
      <c r="C99" s="85"/>
      <c r="D99" s="85"/>
      <c r="E99" s="87">
        <f>E98+400</f>
        <v>1340.5</v>
      </c>
      <c r="F99" s="29"/>
      <c r="G99" s="29"/>
      <c r="H99" s="4"/>
      <c r="I99" s="10"/>
      <c r="J99" s="6"/>
      <c r="K99" s="6"/>
      <c r="L99" s="12"/>
      <c r="M99" s="6"/>
      <c r="N99" s="6"/>
      <c r="O99" s="6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</row>
    <row r="100" spans="1:65" ht="60.75" customHeight="1" x14ac:dyDescent="0.25">
      <c r="A100" s="62" t="s">
        <v>64</v>
      </c>
      <c r="B100" s="62"/>
      <c r="C100" s="62"/>
      <c r="D100" s="62"/>
      <c r="E100" s="62"/>
      <c r="F100" s="62"/>
      <c r="G100" s="62"/>
      <c r="H100" s="4"/>
      <c r="I100" s="10"/>
      <c r="J100" s="6"/>
      <c r="K100" s="6"/>
      <c r="L100" s="6"/>
      <c r="M100" s="6"/>
      <c r="N100" s="6"/>
      <c r="O100" s="6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</row>
    <row r="101" spans="1:65" ht="18.75" x14ac:dyDescent="0.3">
      <c r="A101" s="66" t="s">
        <v>88</v>
      </c>
      <c r="B101" s="66"/>
      <c r="C101" s="66"/>
      <c r="D101" s="66"/>
      <c r="E101" s="66"/>
      <c r="F101" s="58"/>
      <c r="G101" s="58"/>
      <c r="H101" s="58"/>
      <c r="I101" s="6"/>
      <c r="J101" s="6"/>
      <c r="K101" s="6"/>
      <c r="L101" s="6"/>
      <c r="M101" s="6"/>
      <c r="N101" s="6"/>
      <c r="O101" s="6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</row>
    <row r="102" spans="1:65" s="5" customFormat="1" ht="16.5" customHeight="1" x14ac:dyDescent="0.25">
      <c r="A102" s="88" t="s">
        <v>242</v>
      </c>
      <c r="B102" s="88"/>
      <c r="C102" s="88"/>
      <c r="D102" s="88"/>
      <c r="E102" s="88"/>
      <c r="F102" s="88"/>
      <c r="G102" s="56">
        <v>486</v>
      </c>
      <c r="H102" s="90"/>
      <c r="I102" s="13"/>
      <c r="J102" s="13"/>
      <c r="K102" s="13"/>
      <c r="L102" s="13"/>
      <c r="M102" s="13"/>
      <c r="N102" s="13"/>
      <c r="O102" s="1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</row>
    <row r="103" spans="1:65" s="5" customFormat="1" ht="16.5" customHeight="1" x14ac:dyDescent="0.25">
      <c r="A103" s="88" t="s">
        <v>244</v>
      </c>
      <c r="B103" s="88"/>
      <c r="C103" s="88"/>
      <c r="D103" s="88"/>
      <c r="E103" s="88"/>
      <c r="F103" s="88"/>
      <c r="G103" s="56">
        <v>486</v>
      </c>
      <c r="H103" s="91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</row>
    <row r="104" spans="1:65" s="5" customFormat="1" ht="16.5" customHeight="1" x14ac:dyDescent="0.25">
      <c r="A104" s="88" t="s">
        <v>243</v>
      </c>
      <c r="B104" s="88"/>
      <c r="C104" s="88"/>
      <c r="D104" s="88"/>
      <c r="E104" s="88"/>
      <c r="F104" s="88"/>
      <c r="G104" s="56">
        <v>486</v>
      </c>
      <c r="H104" s="91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</row>
    <row r="105" spans="1:65" ht="16.5" customHeight="1" x14ac:dyDescent="0.25">
      <c r="A105" s="89" t="s">
        <v>52</v>
      </c>
      <c r="B105" s="89"/>
      <c r="C105" s="89"/>
      <c r="D105" s="89"/>
      <c r="E105" s="89"/>
      <c r="F105" s="89"/>
      <c r="G105" s="57">
        <v>1610</v>
      </c>
      <c r="H105" s="91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</row>
    <row r="106" spans="1:65" ht="16.5" customHeight="1" x14ac:dyDescent="0.25">
      <c r="A106" s="89" t="s">
        <v>245</v>
      </c>
      <c r="B106" s="89"/>
      <c r="C106" s="89"/>
      <c r="D106" s="89"/>
      <c r="E106" s="89"/>
      <c r="F106" s="89"/>
      <c r="G106" s="57">
        <v>2194</v>
      </c>
      <c r="H106" s="91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</row>
    <row r="107" spans="1:65" ht="16.5" customHeight="1" x14ac:dyDescent="0.25">
      <c r="A107" s="89" t="s">
        <v>53</v>
      </c>
      <c r="B107" s="89"/>
      <c r="C107" s="89"/>
      <c r="D107" s="89"/>
      <c r="E107" s="89"/>
      <c r="F107" s="89"/>
      <c r="G107" s="57">
        <v>2674</v>
      </c>
      <c r="H107" s="91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</row>
    <row r="108" spans="1:65" ht="16.5" customHeight="1" x14ac:dyDescent="0.25">
      <c r="A108" s="89" t="s">
        <v>54</v>
      </c>
      <c r="B108" s="89"/>
      <c r="C108" s="89"/>
      <c r="D108" s="89"/>
      <c r="E108" s="89"/>
      <c r="F108" s="89"/>
      <c r="G108" s="57">
        <v>3045</v>
      </c>
      <c r="H108" s="91"/>
      <c r="I108" s="6"/>
      <c r="J108" s="6"/>
      <c r="K108" s="6"/>
      <c r="L108" s="6"/>
      <c r="M108" s="6"/>
      <c r="N108" s="6"/>
      <c r="O108" s="6"/>
      <c r="P108" s="22"/>
      <c r="Q108" s="22"/>
      <c r="R108" s="22"/>
      <c r="S108" s="22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</row>
    <row r="109" spans="1:65" ht="16.5" customHeight="1" x14ac:dyDescent="0.25">
      <c r="A109" s="89" t="s">
        <v>55</v>
      </c>
      <c r="B109" s="89"/>
      <c r="C109" s="89"/>
      <c r="D109" s="89"/>
      <c r="E109" s="89"/>
      <c r="F109" s="89"/>
      <c r="G109" s="57">
        <v>3675</v>
      </c>
      <c r="H109" s="92"/>
      <c r="I109" s="6"/>
      <c r="J109" s="6"/>
      <c r="K109" s="6"/>
      <c r="L109" s="6"/>
      <c r="M109" s="6"/>
      <c r="N109" s="6"/>
      <c r="O109" s="6"/>
      <c r="P109" s="22"/>
      <c r="Q109" s="22"/>
      <c r="R109" s="22"/>
      <c r="S109" s="22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</row>
    <row r="110" spans="1:65" ht="18.75" x14ac:dyDescent="0.3">
      <c r="A110" s="66" t="s">
        <v>62</v>
      </c>
      <c r="B110" s="66"/>
      <c r="C110" s="66"/>
      <c r="D110" s="66"/>
      <c r="E110" s="66"/>
      <c r="F110" s="66"/>
      <c r="G110" s="66"/>
      <c r="H110" s="66"/>
      <c r="I110" s="6"/>
      <c r="J110" s="6"/>
      <c r="K110" s="6"/>
      <c r="L110" s="6"/>
      <c r="M110" s="6"/>
      <c r="N110" s="6"/>
      <c r="O110" s="6"/>
      <c r="P110" s="22"/>
      <c r="Q110" s="22"/>
      <c r="R110" s="22"/>
      <c r="S110" s="22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</row>
    <row r="111" spans="1:65" ht="75" x14ac:dyDescent="0.25">
      <c r="A111" s="82" t="s">
        <v>56</v>
      </c>
      <c r="B111" s="82" t="s">
        <v>57</v>
      </c>
      <c r="C111" s="82" t="s">
        <v>58</v>
      </c>
      <c r="D111" s="93" t="s">
        <v>59</v>
      </c>
      <c r="E111" s="93"/>
      <c r="F111" s="48"/>
      <c r="G111" s="30"/>
      <c r="H111" s="4"/>
      <c r="I111" s="6"/>
      <c r="J111" s="6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</row>
    <row r="112" spans="1:65" ht="52.5" customHeight="1" x14ac:dyDescent="0.25">
      <c r="A112" s="94">
        <v>4.5999999999999996</v>
      </c>
      <c r="B112" s="95">
        <v>14.4</v>
      </c>
      <c r="C112" s="95">
        <f>A112*B112+(A112*B112*20%)</f>
        <v>79.488</v>
      </c>
      <c r="D112" s="96" t="str">
        <f>IF(C112&lt;60,"60W",IF(C112&lt;100,"100W",IF(C112&lt;150,"150W",IF(C112&lt;200,"200W",IF(C112&lt;250,"250W","Общая мощность превышает МАХ мощность блока питания, разбей подключение ленты на более мелкие участки")))))</f>
        <v>100W</v>
      </c>
      <c r="E112" s="96"/>
      <c r="F112" s="31"/>
      <c r="G112" s="31"/>
      <c r="H112" s="4"/>
      <c r="I112" s="6"/>
      <c r="J112" s="6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</row>
    <row r="113" spans="1:65" ht="45" customHeight="1" x14ac:dyDescent="0.25">
      <c r="A113" s="13" t="s">
        <v>65</v>
      </c>
      <c r="B113" s="13"/>
      <c r="C113" s="13"/>
      <c r="D113" s="13"/>
      <c r="E113" s="13"/>
      <c r="F113" s="13"/>
      <c r="G113" s="32"/>
      <c r="H113" s="4"/>
      <c r="I113" s="6"/>
      <c r="J113" s="6"/>
      <c r="K113" s="20"/>
      <c r="L113" s="20"/>
      <c r="M113" s="20"/>
      <c r="N113" s="20"/>
      <c r="O113" s="20"/>
      <c r="P113" s="20"/>
      <c r="Q113" s="20"/>
      <c r="R113" s="18"/>
      <c r="S113" s="19" t="s">
        <v>67</v>
      </c>
      <c r="T113" s="19">
        <f>E16/80</f>
        <v>14.25</v>
      </c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</row>
    <row r="114" spans="1:65" x14ac:dyDescent="0.25">
      <c r="H114" s="4"/>
      <c r="I114" s="6"/>
      <c r="J114" s="6"/>
      <c r="K114" s="20"/>
      <c r="L114" s="20"/>
      <c r="M114" s="20"/>
      <c r="N114" s="20"/>
      <c r="O114" s="20"/>
      <c r="P114" s="20"/>
      <c r="Q114" s="20"/>
      <c r="R114" s="18"/>
      <c r="S114" s="21" t="s">
        <v>68</v>
      </c>
      <c r="T114" s="21">
        <f>E30/100</f>
        <v>14.25</v>
      </c>
      <c r="U114" s="24"/>
      <c r="V114" s="20"/>
      <c r="W114" s="20"/>
      <c r="X114" s="20"/>
      <c r="Y114" s="20"/>
      <c r="Z114" s="20"/>
      <c r="AA114" s="20"/>
      <c r="AB114" s="20"/>
      <c r="AC114" s="20"/>
      <c r="AD114" s="20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</row>
    <row r="115" spans="1:65" x14ac:dyDescent="0.25">
      <c r="H115" s="4"/>
      <c r="I115" s="6"/>
      <c r="J115" s="6"/>
      <c r="K115" s="20"/>
      <c r="L115" s="20"/>
      <c r="M115" s="20"/>
      <c r="N115" s="20"/>
      <c r="O115" s="20"/>
      <c r="P115" s="20"/>
      <c r="Q115" s="20"/>
      <c r="R115" s="18"/>
      <c r="S115" s="21" t="s">
        <v>69</v>
      </c>
      <c r="T115" s="21">
        <f>E26/100</f>
        <v>16.25</v>
      </c>
      <c r="U115" s="24"/>
      <c r="V115" s="20"/>
      <c r="W115" s="20"/>
      <c r="X115" s="20"/>
      <c r="Y115" s="20"/>
      <c r="Z115" s="20"/>
      <c r="AA115" s="20"/>
      <c r="AB115" s="20"/>
      <c r="AC115" s="20"/>
      <c r="AD115" s="20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</row>
    <row r="116" spans="1:65" x14ac:dyDescent="0.25">
      <c r="H116" s="4"/>
      <c r="I116" s="6"/>
      <c r="J116" s="6"/>
      <c r="K116" s="20"/>
      <c r="L116" s="20"/>
      <c r="M116" s="20"/>
      <c r="N116" s="20"/>
      <c r="O116" s="20"/>
      <c r="P116" s="20"/>
      <c r="Q116" s="20"/>
      <c r="R116" s="18"/>
      <c r="S116" s="21" t="s">
        <v>70</v>
      </c>
      <c r="T116" s="21">
        <f>E33/110</f>
        <v>17.454545454545453</v>
      </c>
      <c r="U116" s="24"/>
      <c r="V116" s="20"/>
      <c r="W116" s="20"/>
      <c r="X116" s="20"/>
      <c r="Y116" s="20"/>
      <c r="Z116" s="20"/>
      <c r="AA116" s="20"/>
      <c r="AB116" s="20"/>
      <c r="AC116" s="20"/>
      <c r="AD116" s="20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</row>
    <row r="117" spans="1:65" x14ac:dyDescent="0.25">
      <c r="H117" s="4"/>
      <c r="I117" s="6"/>
      <c r="J117" s="6"/>
      <c r="K117" s="20"/>
      <c r="L117" s="20"/>
      <c r="M117" s="20"/>
      <c r="N117" s="20"/>
      <c r="O117" s="20"/>
      <c r="P117" s="20"/>
      <c r="Q117" s="20"/>
      <c r="R117" s="65"/>
      <c r="S117" s="65"/>
      <c r="T117" s="21">
        <f>IF(C98&lt;50,50,C98)</f>
        <v>60</v>
      </c>
      <c r="U117" s="24"/>
      <c r="V117" s="20"/>
      <c r="W117" s="20"/>
      <c r="X117" s="20"/>
      <c r="Y117" s="20"/>
      <c r="Z117" s="20"/>
      <c r="AA117" s="20"/>
      <c r="AB117" s="20"/>
      <c r="AC117" s="20"/>
      <c r="AD117" s="20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</row>
    <row r="118" spans="1:65" x14ac:dyDescent="0.25">
      <c r="H118" s="4"/>
      <c r="I118" s="6"/>
      <c r="J118" s="6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</row>
    <row r="119" spans="1:65" x14ac:dyDescent="0.25">
      <c r="H119" s="4"/>
      <c r="I119" s="6"/>
      <c r="J119" s="6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</row>
    <row r="120" spans="1:65" x14ac:dyDescent="0.25">
      <c r="H120" s="4"/>
      <c r="I120" s="6"/>
      <c r="J120" s="6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</row>
    <row r="121" spans="1:65" x14ac:dyDescent="0.25">
      <c r="H121" s="4"/>
      <c r="I121" s="6"/>
      <c r="J121" s="6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</row>
    <row r="122" spans="1:65" x14ac:dyDescent="0.25">
      <c r="H122" s="4"/>
      <c r="I122" s="6"/>
      <c r="J122" s="6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</row>
    <row r="123" spans="1:65" x14ac:dyDescent="0.25">
      <c r="H123" s="4"/>
      <c r="I123" s="6"/>
      <c r="J123" s="6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</row>
    <row r="124" spans="1:65" x14ac:dyDescent="0.25">
      <c r="I124" s="6"/>
      <c r="J124" s="6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</row>
    <row r="125" spans="1:65" x14ac:dyDescent="0.25">
      <c r="I125" s="6"/>
      <c r="J125" s="6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</row>
    <row r="126" spans="1:65" x14ac:dyDescent="0.25">
      <c r="I126" s="6"/>
      <c r="J126" s="6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</row>
    <row r="127" spans="1:65" x14ac:dyDescent="0.25">
      <c r="I127" s="6"/>
      <c r="J127" s="6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</row>
    <row r="128" spans="1:65" x14ac:dyDescent="0.25">
      <c r="I128" s="6"/>
      <c r="J128" s="6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</row>
    <row r="129" spans="9:65" x14ac:dyDescent="0.25">
      <c r="I129" s="6"/>
      <c r="J129" s="6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</row>
    <row r="130" spans="9:65" x14ac:dyDescent="0.25">
      <c r="I130" s="6"/>
      <c r="J130" s="6"/>
      <c r="K130" s="6"/>
      <c r="L130" s="6"/>
      <c r="M130" s="6"/>
      <c r="N130" s="6"/>
      <c r="O130" s="6"/>
      <c r="P130" s="22"/>
      <c r="Q130" s="22"/>
      <c r="R130" s="22"/>
      <c r="S130" s="22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</row>
    <row r="131" spans="9:65" x14ac:dyDescent="0.25">
      <c r="I131" s="6"/>
      <c r="J131" s="6"/>
      <c r="K131" s="6"/>
      <c r="L131" s="6"/>
      <c r="M131" s="6"/>
      <c r="N131" s="6"/>
      <c r="O131" s="6"/>
      <c r="P131" s="22"/>
      <c r="Q131" s="22"/>
      <c r="R131" s="22"/>
      <c r="S131" s="22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</row>
    <row r="132" spans="9:65" x14ac:dyDescent="0.25">
      <c r="I132" s="6"/>
      <c r="J132" s="6"/>
      <c r="K132" s="6"/>
      <c r="L132" s="6"/>
      <c r="M132" s="6"/>
      <c r="N132" s="6"/>
      <c r="O132" s="6"/>
      <c r="P132" s="22"/>
      <c r="Q132" s="22"/>
      <c r="R132" s="22"/>
      <c r="S132" s="22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</row>
    <row r="133" spans="9:65" x14ac:dyDescent="0.25">
      <c r="I133" s="6"/>
      <c r="J133" s="6"/>
      <c r="K133" s="6"/>
      <c r="L133" s="6"/>
      <c r="M133" s="6"/>
      <c r="N133" s="6"/>
      <c r="O133" s="6"/>
      <c r="P133" s="22"/>
      <c r="Q133" s="22"/>
      <c r="R133" s="22"/>
      <c r="S133" s="22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</row>
    <row r="134" spans="9:65" x14ac:dyDescent="0.25">
      <c r="I134" s="6"/>
      <c r="J134" s="6"/>
      <c r="K134" s="6"/>
      <c r="L134" s="6"/>
      <c r="M134" s="6"/>
      <c r="N134" s="6"/>
      <c r="O134" s="6"/>
      <c r="P134" s="22"/>
      <c r="Q134" s="22"/>
      <c r="R134" s="22"/>
      <c r="S134" s="22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</row>
    <row r="135" spans="9:65" x14ac:dyDescent="0.25">
      <c r="I135" s="6"/>
      <c r="J135" s="6"/>
      <c r="K135" s="6"/>
      <c r="L135" s="6"/>
      <c r="M135" s="6"/>
      <c r="N135" s="6"/>
      <c r="O135" s="6"/>
      <c r="P135" s="22"/>
      <c r="Q135" s="22"/>
      <c r="R135" s="22"/>
      <c r="S135" s="22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</row>
    <row r="136" spans="9:65" x14ac:dyDescent="0.25">
      <c r="I136" s="6"/>
      <c r="J136" s="6"/>
      <c r="K136" s="6"/>
      <c r="L136" s="6"/>
      <c r="M136" s="6"/>
      <c r="N136" s="6"/>
      <c r="O136" s="6"/>
      <c r="P136" s="22"/>
      <c r="Q136" s="22"/>
      <c r="R136" s="22"/>
      <c r="S136" s="22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</row>
    <row r="137" spans="9:65" x14ac:dyDescent="0.25"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</row>
    <row r="138" spans="9:65" x14ac:dyDescent="0.25"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</row>
    <row r="139" spans="9:65" x14ac:dyDescent="0.25"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</row>
    <row r="140" spans="9:65" x14ac:dyDescent="0.25"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</row>
    <row r="141" spans="9:65" x14ac:dyDescent="0.25"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</row>
    <row r="142" spans="9:65" x14ac:dyDescent="0.25"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</row>
    <row r="143" spans="9:65" x14ac:dyDescent="0.25"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</row>
    <row r="144" spans="9:65" x14ac:dyDescent="0.25"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</row>
    <row r="145" spans="9:65" x14ac:dyDescent="0.25"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</row>
    <row r="146" spans="9:65" x14ac:dyDescent="0.25"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</row>
    <row r="147" spans="9:65" x14ac:dyDescent="0.25"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</row>
    <row r="148" spans="9:65" x14ac:dyDescent="0.25"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</row>
    <row r="149" spans="9:65" x14ac:dyDescent="0.25"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</row>
    <row r="150" spans="9:65" x14ac:dyDescent="0.25"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</row>
    <row r="151" spans="9:65" x14ac:dyDescent="0.25"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</row>
    <row r="152" spans="9:65" x14ac:dyDescent="0.25"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</row>
    <row r="153" spans="9:65" x14ac:dyDescent="0.25"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</row>
    <row r="154" spans="9:65" x14ac:dyDescent="0.25"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</row>
    <row r="155" spans="9:65" x14ac:dyDescent="0.25"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</row>
    <row r="156" spans="9:65" x14ac:dyDescent="0.25"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</row>
    <row r="157" spans="9:65" x14ac:dyDescent="0.25"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</row>
    <row r="158" spans="9:65" x14ac:dyDescent="0.25"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</row>
    <row r="159" spans="9:65" x14ac:dyDescent="0.25"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</row>
    <row r="160" spans="9:65" x14ac:dyDescent="0.25"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</row>
    <row r="161" spans="9:65" x14ac:dyDescent="0.25"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</row>
    <row r="162" spans="9:65" x14ac:dyDescent="0.25"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</row>
    <row r="163" spans="9:65" x14ac:dyDescent="0.25"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</row>
    <row r="164" spans="9:65" x14ac:dyDescent="0.25"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</row>
    <row r="165" spans="9:65" x14ac:dyDescent="0.25"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</row>
    <row r="166" spans="9:65" x14ac:dyDescent="0.25"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</row>
    <row r="167" spans="9:65" x14ac:dyDescent="0.25"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</row>
    <row r="168" spans="9:65" x14ac:dyDescent="0.25"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</row>
    <row r="169" spans="9:65" x14ac:dyDescent="0.25"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</row>
    <row r="170" spans="9:65" x14ac:dyDescent="0.25"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</row>
    <row r="171" spans="9:65" x14ac:dyDescent="0.25"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</row>
    <row r="172" spans="9:65" x14ac:dyDescent="0.25"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</row>
    <row r="173" spans="9:65" x14ac:dyDescent="0.25"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</row>
    <row r="174" spans="9:65" x14ac:dyDescent="0.25"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</row>
    <row r="175" spans="9:65" x14ac:dyDescent="0.25"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</row>
    <row r="176" spans="9:65" x14ac:dyDescent="0.25"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</row>
    <row r="177" spans="9:65" x14ac:dyDescent="0.25"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</row>
    <row r="178" spans="9:65" x14ac:dyDescent="0.25"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</row>
    <row r="179" spans="9:65" x14ac:dyDescent="0.25"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</row>
    <row r="180" spans="9:65" x14ac:dyDescent="0.25"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</row>
    <row r="181" spans="9:65" x14ac:dyDescent="0.25"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</row>
    <row r="182" spans="9:65" x14ac:dyDescent="0.25"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</row>
    <row r="183" spans="9:65" x14ac:dyDescent="0.25"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</row>
    <row r="184" spans="9:65" x14ac:dyDescent="0.25"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</row>
    <row r="185" spans="9:65" x14ac:dyDescent="0.25"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</row>
    <row r="186" spans="9:65" x14ac:dyDescent="0.25"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</row>
    <row r="187" spans="9:65" x14ac:dyDescent="0.25"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</row>
    <row r="188" spans="9:65" x14ac:dyDescent="0.25"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</row>
    <row r="189" spans="9:65" x14ac:dyDescent="0.25"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</row>
    <row r="190" spans="9:65" x14ac:dyDescent="0.25"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</row>
    <row r="191" spans="9:65" x14ac:dyDescent="0.25"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</row>
    <row r="192" spans="9:65" x14ac:dyDescent="0.25"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</row>
    <row r="193" spans="9:65" x14ac:dyDescent="0.25"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</row>
    <row r="194" spans="9:65" x14ac:dyDescent="0.25"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</row>
    <row r="195" spans="9:65" x14ac:dyDescent="0.25"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</row>
    <row r="196" spans="9:65" x14ac:dyDescent="0.25"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</row>
    <row r="197" spans="9:65" x14ac:dyDescent="0.25"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</row>
    <row r="198" spans="9:65" x14ac:dyDescent="0.25"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</row>
    <row r="199" spans="9:65" x14ac:dyDescent="0.25"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</row>
    <row r="200" spans="9:65" x14ac:dyDescent="0.25"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</row>
    <row r="201" spans="9:65" x14ac:dyDescent="0.25"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</row>
    <row r="202" spans="9:65" x14ac:dyDescent="0.25"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</row>
    <row r="203" spans="9:65" x14ac:dyDescent="0.25"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</row>
    <row r="204" spans="9:65" x14ac:dyDescent="0.25"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</row>
    <row r="205" spans="9:65" x14ac:dyDescent="0.25"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</row>
    <row r="206" spans="9:65" x14ac:dyDescent="0.25"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</row>
    <row r="207" spans="9:65" x14ac:dyDescent="0.25"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</row>
    <row r="208" spans="9:65" x14ac:dyDescent="0.25"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</row>
    <row r="209" spans="9:65" x14ac:dyDescent="0.25"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</row>
    <row r="210" spans="9:65" x14ac:dyDescent="0.25"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</row>
    <row r="211" spans="9:65" x14ac:dyDescent="0.25"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</row>
    <row r="212" spans="9:65" x14ac:dyDescent="0.25"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</row>
    <row r="213" spans="9:65" x14ac:dyDescent="0.25"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</row>
    <row r="214" spans="9:65" x14ac:dyDescent="0.25"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</row>
    <row r="215" spans="9:65" x14ac:dyDescent="0.25"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</row>
    <row r="216" spans="9:65" x14ac:dyDescent="0.25"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</row>
    <row r="217" spans="9:65" x14ac:dyDescent="0.25"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</row>
    <row r="218" spans="9:65" x14ac:dyDescent="0.25"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</row>
    <row r="219" spans="9:65" x14ac:dyDescent="0.25"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</row>
    <row r="220" spans="9:65" x14ac:dyDescent="0.25"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</row>
    <row r="221" spans="9:65" x14ac:dyDescent="0.25"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</row>
    <row r="222" spans="9:65" x14ac:dyDescent="0.25"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</row>
    <row r="223" spans="9:65" x14ac:dyDescent="0.25"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</row>
    <row r="224" spans="9:65" x14ac:dyDescent="0.25"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</row>
    <row r="225" spans="9:65" x14ac:dyDescent="0.25"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</row>
    <row r="226" spans="9:65" x14ac:dyDescent="0.25"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</row>
    <row r="227" spans="9:65" x14ac:dyDescent="0.25"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</row>
    <row r="228" spans="9:65" x14ac:dyDescent="0.25"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</row>
    <row r="229" spans="9:65" x14ac:dyDescent="0.25"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</row>
    <row r="230" spans="9:65" x14ac:dyDescent="0.25"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</row>
    <row r="231" spans="9:65" x14ac:dyDescent="0.25"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</row>
    <row r="232" spans="9:65" x14ac:dyDescent="0.25"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</row>
    <row r="233" spans="9:65" x14ac:dyDescent="0.25"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</row>
    <row r="234" spans="9:65" x14ac:dyDescent="0.25"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</row>
    <row r="235" spans="9:65" x14ac:dyDescent="0.25"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</row>
    <row r="236" spans="9:65" x14ac:dyDescent="0.25"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</row>
    <row r="237" spans="9:65" x14ac:dyDescent="0.25"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</row>
    <row r="238" spans="9:65" x14ac:dyDescent="0.25"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</row>
    <row r="239" spans="9:65" x14ac:dyDescent="0.25"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</row>
    <row r="240" spans="9:65" x14ac:dyDescent="0.25"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</row>
    <row r="241" spans="9:65" x14ac:dyDescent="0.25"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</row>
    <row r="242" spans="9:65" x14ac:dyDescent="0.25"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</row>
    <row r="243" spans="9:65" x14ac:dyDescent="0.25"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</row>
    <row r="244" spans="9:65" x14ac:dyDescent="0.25"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</row>
    <row r="245" spans="9:65" x14ac:dyDescent="0.25"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</row>
    <row r="246" spans="9:65" x14ac:dyDescent="0.25"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</row>
    <row r="247" spans="9:65" x14ac:dyDescent="0.25"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</row>
    <row r="248" spans="9:65" x14ac:dyDescent="0.25"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</row>
    <row r="249" spans="9:65" x14ac:dyDescent="0.25"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</row>
    <row r="250" spans="9:65" x14ac:dyDescent="0.25"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</row>
    <row r="251" spans="9:65" x14ac:dyDescent="0.25"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</row>
    <row r="252" spans="9:65" x14ac:dyDescent="0.25"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</row>
    <row r="253" spans="9:65" x14ac:dyDescent="0.25"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</row>
    <row r="254" spans="9:65" x14ac:dyDescent="0.25"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</row>
    <row r="255" spans="9:65" x14ac:dyDescent="0.25"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</row>
    <row r="256" spans="9:65" x14ac:dyDescent="0.25"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</row>
    <row r="257" spans="9:65" x14ac:dyDescent="0.25"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</row>
    <row r="258" spans="9:65" x14ac:dyDescent="0.25"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</row>
    <row r="259" spans="9:65" x14ac:dyDescent="0.25"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</row>
    <row r="260" spans="9:65" x14ac:dyDescent="0.25"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</row>
    <row r="261" spans="9:65" x14ac:dyDescent="0.25"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</row>
    <row r="262" spans="9:65" x14ac:dyDescent="0.25"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</row>
    <row r="263" spans="9:65" x14ac:dyDescent="0.25"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</row>
    <row r="264" spans="9:65" x14ac:dyDescent="0.25"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</row>
    <row r="265" spans="9:65" x14ac:dyDescent="0.25"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</row>
    <row r="266" spans="9:65" x14ac:dyDescent="0.25"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</row>
    <row r="267" spans="9:65" x14ac:dyDescent="0.25"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</row>
    <row r="268" spans="9:65" x14ac:dyDescent="0.25"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</row>
    <row r="269" spans="9:65" x14ac:dyDescent="0.25"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</row>
    <row r="270" spans="9:65" x14ac:dyDescent="0.25"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</row>
    <row r="271" spans="9:65" x14ac:dyDescent="0.25"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</row>
    <row r="272" spans="9:65" x14ac:dyDescent="0.25"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</row>
    <row r="273" spans="9:65" x14ac:dyDescent="0.25"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</row>
    <row r="274" spans="9:65" x14ac:dyDescent="0.25"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</row>
    <row r="275" spans="9:65" x14ac:dyDescent="0.25"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</row>
    <row r="276" spans="9:65" x14ac:dyDescent="0.25"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</row>
    <row r="277" spans="9:65" x14ac:dyDescent="0.25"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</row>
    <row r="278" spans="9:65" x14ac:dyDescent="0.25"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</row>
    <row r="279" spans="9:65" x14ac:dyDescent="0.25"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</row>
    <row r="280" spans="9:65" x14ac:dyDescent="0.25"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</row>
    <row r="281" spans="9:65" x14ac:dyDescent="0.25"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</row>
    <row r="282" spans="9:65" x14ac:dyDescent="0.25"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</row>
    <row r="283" spans="9:65" x14ac:dyDescent="0.25"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</row>
    <row r="284" spans="9:65" x14ac:dyDescent="0.25"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</row>
    <row r="285" spans="9:65" x14ac:dyDescent="0.25"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</row>
    <row r="286" spans="9:65" x14ac:dyDescent="0.25"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</row>
    <row r="287" spans="9:65" x14ac:dyDescent="0.25"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</row>
    <row r="288" spans="9:65" x14ac:dyDescent="0.25"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</row>
    <row r="289" spans="9:65" x14ac:dyDescent="0.25"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</row>
    <row r="290" spans="9:65" x14ac:dyDescent="0.25"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</row>
  </sheetData>
  <sheetProtection formatCells="0" formatColumns="0" formatRows="0" insertColumns="0" insertRows="0" insertHyperlinks="0" deleteColumns="0" deleteRows="0" sort="0" autoFilter="0" pivotTables="0"/>
  <mergeCells count="36">
    <mergeCell ref="A101:E101"/>
    <mergeCell ref="A75:H75"/>
    <mergeCell ref="A84:H84"/>
    <mergeCell ref="A63:H63"/>
    <mergeCell ref="B90:D90"/>
    <mergeCell ref="B91:D91"/>
    <mergeCell ref="A92:H92"/>
    <mergeCell ref="A102:F102"/>
    <mergeCell ref="A103:F103"/>
    <mergeCell ref="A104:F104"/>
    <mergeCell ref="R117:S117"/>
    <mergeCell ref="D111:E111"/>
    <mergeCell ref="D112:E112"/>
    <mergeCell ref="A110:H110"/>
    <mergeCell ref="A105:F105"/>
    <mergeCell ref="A106:F106"/>
    <mergeCell ref="A107:F107"/>
    <mergeCell ref="A108:F108"/>
    <mergeCell ref="A109:F109"/>
    <mergeCell ref="H102:H109"/>
    <mergeCell ref="G5:H5"/>
    <mergeCell ref="G7:H7"/>
    <mergeCell ref="F6:F7"/>
    <mergeCell ref="A6:A7"/>
    <mergeCell ref="A100:G100"/>
    <mergeCell ref="B6:B7"/>
    <mergeCell ref="C6:C7"/>
    <mergeCell ref="D6:D7"/>
    <mergeCell ref="E6:E7"/>
    <mergeCell ref="A89:H89"/>
    <mergeCell ref="A96:H96"/>
    <mergeCell ref="C98:C99"/>
    <mergeCell ref="D98:D99"/>
    <mergeCell ref="B98:B99"/>
    <mergeCell ref="A8:H8"/>
    <mergeCell ref="A45:H45"/>
  </mergeCells>
  <pageMargins left="0.7" right="0.7" top="0.3" bottom="0.23" header="0.3" footer="0.3"/>
  <pageSetup paperSize="9" scale="67" orientation="portrait" horizontalDpi="180" verticalDpi="180" r:id="rId1"/>
  <rowBreaks count="1" manualBreakCount="1">
    <brk id="100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E15" sqref="E15"/>
    </sheetView>
  </sheetViews>
  <sheetFormatPr defaultColWidth="24.85546875" defaultRowHeight="31.5" x14ac:dyDescent="0.5"/>
  <cols>
    <col min="1" max="4" width="24.28515625" style="45" customWidth="1"/>
    <col min="5" max="16384" width="24.85546875" style="45"/>
  </cols>
  <sheetData>
    <row r="1" spans="1:4" s="39" customFormat="1" ht="18" customHeight="1" x14ac:dyDescent="0.35">
      <c r="A1" s="68" t="s">
        <v>117</v>
      </c>
      <c r="B1" s="68"/>
      <c r="C1" s="68"/>
      <c r="D1" s="68"/>
    </row>
    <row r="2" spans="1:4" s="39" customFormat="1" ht="18" customHeight="1" x14ac:dyDescent="0.35">
      <c r="A2" s="69" t="s">
        <v>89</v>
      </c>
      <c r="B2" s="69"/>
      <c r="C2" s="69" t="s">
        <v>118</v>
      </c>
      <c r="D2" s="69"/>
    </row>
    <row r="3" spans="1:4" s="39" customFormat="1" ht="18" customHeight="1" x14ac:dyDescent="0.35">
      <c r="A3" s="69" t="s">
        <v>119</v>
      </c>
      <c r="B3" s="69"/>
      <c r="C3" s="69" t="s">
        <v>120</v>
      </c>
      <c r="D3" s="69"/>
    </row>
    <row r="4" spans="1:4" s="40" customFormat="1" ht="18.75" customHeight="1" x14ac:dyDescent="0.25">
      <c r="A4" s="67" t="s">
        <v>121</v>
      </c>
      <c r="B4" s="67"/>
      <c r="C4" s="67" t="s">
        <v>122</v>
      </c>
      <c r="D4" s="67"/>
    </row>
    <row r="5" spans="1:4" s="40" customFormat="1" ht="18.75" customHeight="1" x14ac:dyDescent="0.25">
      <c r="A5" s="41" t="s">
        <v>86</v>
      </c>
      <c r="B5" s="41" t="s">
        <v>123</v>
      </c>
      <c r="C5" s="41" t="s">
        <v>86</v>
      </c>
      <c r="D5" s="41" t="s">
        <v>123</v>
      </c>
    </row>
    <row r="6" spans="1:4" s="43" customFormat="1" ht="17.25" customHeight="1" x14ac:dyDescent="0.25">
      <c r="A6" s="42" t="s">
        <v>124</v>
      </c>
      <c r="B6" s="42" t="s">
        <v>125</v>
      </c>
      <c r="C6" s="42" t="s">
        <v>126</v>
      </c>
      <c r="D6" s="42" t="s">
        <v>127</v>
      </c>
    </row>
    <row r="7" spans="1:4" s="43" customFormat="1" ht="17.25" customHeight="1" x14ac:dyDescent="0.25">
      <c r="A7" s="42" t="s">
        <v>128</v>
      </c>
      <c r="B7" s="42" t="s">
        <v>129</v>
      </c>
      <c r="C7" s="42" t="s">
        <v>35</v>
      </c>
      <c r="D7" s="44">
        <v>97</v>
      </c>
    </row>
    <row r="8" spans="1:4" s="43" customFormat="1" ht="17.25" customHeight="1" x14ac:dyDescent="0.25">
      <c r="A8" s="42" t="s">
        <v>130</v>
      </c>
      <c r="B8" s="42" t="s">
        <v>131</v>
      </c>
      <c r="C8" s="42" t="s">
        <v>36</v>
      </c>
      <c r="D8" s="44">
        <v>54</v>
      </c>
    </row>
    <row r="9" spans="1:4" s="43" customFormat="1" ht="17.25" customHeight="1" x14ac:dyDescent="0.25">
      <c r="A9" s="42" t="s">
        <v>132</v>
      </c>
      <c r="B9" s="42" t="s">
        <v>131</v>
      </c>
      <c r="C9" s="42" t="s">
        <v>37</v>
      </c>
      <c r="D9" s="44">
        <v>53</v>
      </c>
    </row>
    <row r="10" spans="1:4" s="43" customFormat="1" ht="17.25" customHeight="1" x14ac:dyDescent="0.25">
      <c r="A10" s="42" t="s">
        <v>133</v>
      </c>
      <c r="B10" s="42" t="s">
        <v>134</v>
      </c>
      <c r="C10" s="42" t="s">
        <v>135</v>
      </c>
      <c r="D10" s="42" t="s">
        <v>136</v>
      </c>
    </row>
    <row r="11" spans="1:4" s="43" customFormat="1" ht="17.25" customHeight="1" x14ac:dyDescent="0.25">
      <c r="A11" s="42" t="s">
        <v>137</v>
      </c>
      <c r="B11" s="42" t="s">
        <v>138</v>
      </c>
      <c r="C11" s="42" t="s">
        <v>139</v>
      </c>
      <c r="D11" s="42" t="s">
        <v>140</v>
      </c>
    </row>
    <row r="12" spans="1:4" s="43" customFormat="1" ht="17.25" customHeight="1" x14ac:dyDescent="0.25">
      <c r="A12" s="42" t="s">
        <v>141</v>
      </c>
      <c r="B12" s="42" t="s">
        <v>138</v>
      </c>
      <c r="C12" s="42" t="s">
        <v>142</v>
      </c>
      <c r="D12" s="42" t="s">
        <v>134</v>
      </c>
    </row>
    <row r="13" spans="1:4" s="43" customFormat="1" ht="17.25" customHeight="1" x14ac:dyDescent="0.25">
      <c r="A13" s="42" t="s">
        <v>143</v>
      </c>
      <c r="B13" s="42" t="s">
        <v>144</v>
      </c>
      <c r="C13" s="42" t="s">
        <v>145</v>
      </c>
      <c r="D13" s="42" t="s">
        <v>146</v>
      </c>
    </row>
    <row r="14" spans="1:4" s="43" customFormat="1" ht="17.25" customHeight="1" x14ac:dyDescent="0.25">
      <c r="A14" s="42" t="s">
        <v>147</v>
      </c>
      <c r="B14" s="42" t="s">
        <v>138</v>
      </c>
      <c r="C14" s="42" t="s">
        <v>148</v>
      </c>
      <c r="D14" s="42" t="s">
        <v>138</v>
      </c>
    </row>
    <row r="15" spans="1:4" s="43" customFormat="1" ht="17.25" customHeight="1" x14ac:dyDescent="0.25">
      <c r="A15" s="42" t="s">
        <v>149</v>
      </c>
      <c r="B15" s="42" t="s">
        <v>150</v>
      </c>
      <c r="C15" s="42" t="s">
        <v>151</v>
      </c>
      <c r="D15" s="42" t="s">
        <v>152</v>
      </c>
    </row>
    <row r="16" spans="1:4" s="43" customFormat="1" ht="17.25" customHeight="1" x14ac:dyDescent="0.25">
      <c r="A16" s="42" t="s">
        <v>153</v>
      </c>
      <c r="B16" s="42" t="s">
        <v>150</v>
      </c>
      <c r="C16" s="42" t="s">
        <v>154</v>
      </c>
      <c r="D16" s="44">
        <v>50</v>
      </c>
    </row>
    <row r="17" spans="1:4" s="43" customFormat="1" ht="17.25" customHeight="1" x14ac:dyDescent="0.25">
      <c r="A17" s="42" t="s">
        <v>155</v>
      </c>
      <c r="B17" s="42" t="s">
        <v>156</v>
      </c>
      <c r="C17" s="42" t="s">
        <v>157</v>
      </c>
      <c r="D17" s="44">
        <v>40</v>
      </c>
    </row>
    <row r="18" spans="1:4" s="43" customFormat="1" ht="17.25" customHeight="1" x14ac:dyDescent="0.25">
      <c r="A18" s="42" t="s">
        <v>158</v>
      </c>
      <c r="B18" s="42" t="s">
        <v>150</v>
      </c>
      <c r="C18" s="42" t="s">
        <v>159</v>
      </c>
      <c r="D18" s="42" t="s">
        <v>129</v>
      </c>
    </row>
    <row r="19" spans="1:4" s="43" customFormat="1" ht="17.25" customHeight="1" x14ac:dyDescent="0.25">
      <c r="A19" s="42" t="s">
        <v>160</v>
      </c>
      <c r="B19" s="42" t="s">
        <v>150</v>
      </c>
      <c r="C19" s="42" t="s">
        <v>161</v>
      </c>
      <c r="D19" s="42" t="s">
        <v>129</v>
      </c>
    </row>
    <row r="20" spans="1:4" s="43" customFormat="1" ht="17.25" customHeight="1" x14ac:dyDescent="0.25">
      <c r="A20" s="42" t="s">
        <v>162</v>
      </c>
      <c r="B20" s="42" t="s">
        <v>150</v>
      </c>
      <c r="C20" s="42" t="s">
        <v>163</v>
      </c>
      <c r="D20" s="42" t="s">
        <v>164</v>
      </c>
    </row>
    <row r="21" spans="1:4" s="43" customFormat="1" ht="17.25" customHeight="1" x14ac:dyDescent="0.25">
      <c r="A21" s="42" t="s">
        <v>165</v>
      </c>
      <c r="B21" s="42" t="s">
        <v>166</v>
      </c>
      <c r="C21" s="42" t="s">
        <v>167</v>
      </c>
      <c r="D21" s="42" t="s">
        <v>164</v>
      </c>
    </row>
    <row r="22" spans="1:4" s="43" customFormat="1" ht="17.25" customHeight="1" x14ac:dyDescent="0.25">
      <c r="A22" s="42" t="s">
        <v>168</v>
      </c>
      <c r="B22" s="42" t="s">
        <v>169</v>
      </c>
      <c r="C22" s="42" t="s">
        <v>170</v>
      </c>
      <c r="D22" s="42" t="s">
        <v>164</v>
      </c>
    </row>
    <row r="23" spans="1:4" s="43" customFormat="1" ht="17.25" customHeight="1" x14ac:dyDescent="0.25">
      <c r="A23" s="42" t="s">
        <v>171</v>
      </c>
      <c r="B23" s="42" t="s">
        <v>146</v>
      </c>
      <c r="C23" s="42" t="s">
        <v>172</v>
      </c>
      <c r="D23" s="42" t="s">
        <v>164</v>
      </c>
    </row>
    <row r="24" spans="1:4" s="43" customFormat="1" ht="17.25" customHeight="1" x14ac:dyDescent="0.25">
      <c r="A24" s="42" t="s">
        <v>173</v>
      </c>
      <c r="B24" s="42" t="s">
        <v>146</v>
      </c>
      <c r="C24" s="42" t="s">
        <v>174</v>
      </c>
      <c r="D24" s="42" t="s">
        <v>164</v>
      </c>
    </row>
    <row r="25" spans="1:4" s="43" customFormat="1" ht="17.25" customHeight="1" x14ac:dyDescent="0.25">
      <c r="A25" s="42" t="s">
        <v>175</v>
      </c>
      <c r="B25" s="42" t="s">
        <v>127</v>
      </c>
      <c r="C25" s="42" t="s">
        <v>176</v>
      </c>
      <c r="D25" s="42" t="s">
        <v>177</v>
      </c>
    </row>
    <row r="26" spans="1:4" s="43" customFormat="1" ht="17.25" customHeight="1" x14ac:dyDescent="0.25">
      <c r="A26" s="42" t="s">
        <v>178</v>
      </c>
      <c r="B26" s="42" t="s">
        <v>179</v>
      </c>
      <c r="C26" s="42" t="s">
        <v>180</v>
      </c>
      <c r="D26" s="42" t="s">
        <v>181</v>
      </c>
    </row>
    <row r="27" spans="1:4" s="43" customFormat="1" ht="17.25" customHeight="1" x14ac:dyDescent="0.25">
      <c r="A27" s="42" t="s">
        <v>182</v>
      </c>
      <c r="B27" s="42" t="s">
        <v>127</v>
      </c>
      <c r="C27" s="42" t="s">
        <v>183</v>
      </c>
      <c r="D27" s="44">
        <v>10</v>
      </c>
    </row>
    <row r="28" spans="1:4" s="43" customFormat="1" ht="17.25" customHeight="1" x14ac:dyDescent="0.25">
      <c r="A28" s="42" t="s">
        <v>184</v>
      </c>
      <c r="B28" s="42" t="s">
        <v>127</v>
      </c>
      <c r="C28" s="42" t="s">
        <v>185</v>
      </c>
      <c r="D28" s="44">
        <v>18</v>
      </c>
    </row>
    <row r="29" spans="1:4" s="43" customFormat="1" ht="17.25" customHeight="1" x14ac:dyDescent="0.25">
      <c r="A29" s="42" t="s">
        <v>186</v>
      </c>
      <c r="B29" s="42" t="s">
        <v>127</v>
      </c>
      <c r="C29" s="42" t="s">
        <v>187</v>
      </c>
      <c r="D29" s="44">
        <v>10</v>
      </c>
    </row>
    <row r="30" spans="1:4" s="43" customFormat="1" ht="17.25" customHeight="1" x14ac:dyDescent="0.25">
      <c r="A30" s="42" t="s">
        <v>188</v>
      </c>
      <c r="B30" s="42" t="s">
        <v>127</v>
      </c>
      <c r="C30" s="42"/>
      <c r="D30" s="42"/>
    </row>
    <row r="31" spans="1:4" s="43" customFormat="1" ht="17.25" customHeight="1" x14ac:dyDescent="0.25"/>
    <row r="32" spans="1:4" s="43" customFormat="1" ht="17.25" customHeight="1" x14ac:dyDescent="0.25"/>
    <row r="33" s="43" customFormat="1" ht="17.25" customHeight="1" x14ac:dyDescent="0.25"/>
    <row r="34" s="43" customFormat="1" ht="17.25" customHeight="1" x14ac:dyDescent="0.25"/>
    <row r="35" s="43" customFormat="1" ht="17.25" customHeight="1" x14ac:dyDescent="0.25"/>
    <row r="36" s="43" customFormat="1" ht="17.25" customHeight="1" x14ac:dyDescent="0.25"/>
    <row r="37" s="43" customFormat="1" ht="17.25" customHeight="1" x14ac:dyDescent="0.25"/>
    <row r="38" s="43" customFormat="1" ht="17.25" customHeight="1" x14ac:dyDescent="0.25"/>
    <row r="39" s="43" customFormat="1" ht="17.25" customHeight="1" x14ac:dyDescent="0.25"/>
    <row r="40" s="43" customFormat="1" ht="17.25" customHeight="1" x14ac:dyDescent="0.25"/>
    <row r="41" s="43" customFormat="1" ht="17.25" customHeight="1" x14ac:dyDescent="0.25"/>
    <row r="42" s="43" customFormat="1" ht="17.25" customHeight="1" x14ac:dyDescent="0.25"/>
    <row r="43" s="43" customFormat="1" ht="17.25" customHeight="1" x14ac:dyDescent="0.25"/>
    <row r="44" s="43" customFormat="1" ht="17.25" customHeight="1" x14ac:dyDescent="0.25"/>
    <row r="45" s="43" customFormat="1" ht="17.25" customHeight="1" x14ac:dyDescent="0.25"/>
    <row r="46" s="43" customFormat="1" ht="17.25" customHeight="1" x14ac:dyDescent="0.25"/>
    <row r="47" s="43" customFormat="1" ht="17.25" customHeight="1" x14ac:dyDescent="0.25"/>
    <row r="48" s="43" customFormat="1" ht="17.25" customHeight="1" x14ac:dyDescent="0.25"/>
    <row r="49" s="43" customFormat="1" ht="17.25" customHeight="1" x14ac:dyDescent="0.25"/>
    <row r="50" s="43" customFormat="1" ht="17.25" customHeight="1" x14ac:dyDescent="0.25"/>
    <row r="51" s="43" customFormat="1" ht="17.25" customHeight="1" x14ac:dyDescent="0.25"/>
    <row r="52" s="43" customFormat="1" ht="17.25" customHeight="1" x14ac:dyDescent="0.25"/>
    <row r="53" s="43" customFormat="1" ht="17.25" customHeight="1" x14ac:dyDescent="0.25"/>
    <row r="54" s="43" customFormat="1" ht="17.25" customHeight="1" x14ac:dyDescent="0.25"/>
  </sheetData>
  <mergeCells count="7">
    <mergeCell ref="A4:B4"/>
    <mergeCell ref="C4:D4"/>
    <mergeCell ref="A1:D1"/>
    <mergeCell ref="A2:B2"/>
    <mergeCell ref="C2:D2"/>
    <mergeCell ref="A3:B3"/>
    <mergeCell ref="C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opLeftCell="A25" workbookViewId="0">
      <selection activeCell="E12" sqref="E12"/>
    </sheetView>
  </sheetViews>
  <sheetFormatPr defaultRowHeight="15" x14ac:dyDescent="0.25"/>
  <cols>
    <col min="1" max="1" width="15.140625" customWidth="1"/>
    <col min="2" max="2" width="9.140625" style="47"/>
  </cols>
  <sheetData>
    <row r="1" spans="1:2" x14ac:dyDescent="0.25">
      <c r="A1" s="46" t="s">
        <v>86</v>
      </c>
      <c r="B1" s="46" t="s">
        <v>189</v>
      </c>
    </row>
    <row r="2" spans="1:2" x14ac:dyDescent="0.25">
      <c r="A2" t="s">
        <v>0</v>
      </c>
      <c r="B2" s="47">
        <v>1355</v>
      </c>
    </row>
    <row r="3" spans="1:2" x14ac:dyDescent="0.25">
      <c r="A3" t="s">
        <v>1</v>
      </c>
      <c r="B3" s="47" t="s">
        <v>190</v>
      </c>
    </row>
    <row r="4" spans="1:2" x14ac:dyDescent="0.25">
      <c r="A4" t="s">
        <v>33</v>
      </c>
      <c r="B4" s="47" t="s">
        <v>191</v>
      </c>
    </row>
    <row r="5" spans="1:2" x14ac:dyDescent="0.25">
      <c r="A5" t="s">
        <v>192</v>
      </c>
      <c r="B5" s="47" t="s">
        <v>193</v>
      </c>
    </row>
    <row r="6" spans="1:2" x14ac:dyDescent="0.25">
      <c r="A6" t="s">
        <v>3</v>
      </c>
      <c r="B6" s="47" t="s">
        <v>194</v>
      </c>
    </row>
    <row r="7" spans="1:2" x14ac:dyDescent="0.25">
      <c r="A7" t="s">
        <v>195</v>
      </c>
      <c r="B7" s="47" t="s">
        <v>196</v>
      </c>
    </row>
    <row r="8" spans="1:2" x14ac:dyDescent="0.25">
      <c r="A8" t="s">
        <v>4</v>
      </c>
      <c r="B8" s="47" t="s">
        <v>197</v>
      </c>
    </row>
    <row r="9" spans="1:2" x14ac:dyDescent="0.25">
      <c r="A9" t="s">
        <v>5</v>
      </c>
      <c r="B9" s="47" t="s">
        <v>198</v>
      </c>
    </row>
    <row r="10" spans="1:2" x14ac:dyDescent="0.25">
      <c r="A10" t="s">
        <v>199</v>
      </c>
      <c r="B10" s="47" t="s">
        <v>200</v>
      </c>
    </row>
    <row r="11" spans="1:2" x14ac:dyDescent="0.25">
      <c r="A11" t="s">
        <v>6</v>
      </c>
      <c r="B11" s="47" t="s">
        <v>201</v>
      </c>
    </row>
    <row r="12" spans="1:2" x14ac:dyDescent="0.25">
      <c r="A12" t="s">
        <v>7</v>
      </c>
      <c r="B12" s="47" t="s">
        <v>202</v>
      </c>
    </row>
    <row r="13" spans="1:2" x14ac:dyDescent="0.25">
      <c r="A13" t="s">
        <v>8</v>
      </c>
      <c r="B13" s="47" t="s">
        <v>203</v>
      </c>
    </row>
    <row r="14" spans="1:2" x14ac:dyDescent="0.25">
      <c r="A14" t="s">
        <v>204</v>
      </c>
      <c r="B14" s="47" t="s">
        <v>205</v>
      </c>
    </row>
    <row r="15" spans="1:2" x14ac:dyDescent="0.25">
      <c r="A15" t="s">
        <v>9</v>
      </c>
      <c r="B15" s="47" t="s">
        <v>206</v>
      </c>
    </row>
    <row r="16" spans="1:2" x14ac:dyDescent="0.25">
      <c r="A16" t="s">
        <v>10</v>
      </c>
      <c r="B16" s="47" t="s">
        <v>207</v>
      </c>
    </row>
    <row r="17" spans="1:2" x14ac:dyDescent="0.25">
      <c r="A17" t="s">
        <v>43</v>
      </c>
      <c r="B17" s="47" t="s">
        <v>208</v>
      </c>
    </row>
    <row r="18" spans="1:2" x14ac:dyDescent="0.25">
      <c r="A18" t="s">
        <v>209</v>
      </c>
      <c r="B18" s="47" t="s">
        <v>210</v>
      </c>
    </row>
    <row r="19" spans="1:2" x14ac:dyDescent="0.25">
      <c r="A19" t="s">
        <v>2</v>
      </c>
      <c r="B19" s="47" t="s">
        <v>211</v>
      </c>
    </row>
    <row r="20" spans="1:2" x14ac:dyDescent="0.25">
      <c r="A20" t="s">
        <v>11</v>
      </c>
      <c r="B20" s="47" t="s">
        <v>212</v>
      </c>
    </row>
    <row r="21" spans="1:2" x14ac:dyDescent="0.25">
      <c r="A21" t="s">
        <v>213</v>
      </c>
      <c r="B21" s="47" t="s">
        <v>214</v>
      </c>
    </row>
    <row r="22" spans="1:2" x14ac:dyDescent="0.25">
      <c r="A22" t="s">
        <v>12</v>
      </c>
      <c r="B22" s="47" t="s">
        <v>215</v>
      </c>
    </row>
    <row r="23" spans="1:2" x14ac:dyDescent="0.25">
      <c r="A23" t="s">
        <v>13</v>
      </c>
      <c r="B23" s="47" t="s">
        <v>216</v>
      </c>
    </row>
    <row r="24" spans="1:2" x14ac:dyDescent="0.25">
      <c r="A24" t="s">
        <v>34</v>
      </c>
      <c r="B24" s="47" t="s">
        <v>217</v>
      </c>
    </row>
    <row r="25" spans="1:2" x14ac:dyDescent="0.25">
      <c r="A25" t="s">
        <v>14</v>
      </c>
      <c r="B25" s="47" t="s">
        <v>218</v>
      </c>
    </row>
    <row r="26" spans="1:2" x14ac:dyDescent="0.25">
      <c r="A26" t="s">
        <v>15</v>
      </c>
      <c r="B26" s="47" t="s">
        <v>219</v>
      </c>
    </row>
    <row r="27" spans="1:2" x14ac:dyDescent="0.25">
      <c r="A27" t="s">
        <v>16</v>
      </c>
      <c r="B27" s="47" t="s">
        <v>220</v>
      </c>
    </row>
    <row r="28" spans="1:2" x14ac:dyDescent="0.25">
      <c r="A28" t="s">
        <v>17</v>
      </c>
      <c r="B28" s="47" t="s">
        <v>221</v>
      </c>
    </row>
    <row r="29" spans="1:2" x14ac:dyDescent="0.25">
      <c r="A29" t="s">
        <v>18</v>
      </c>
      <c r="B29" s="47" t="s">
        <v>222</v>
      </c>
    </row>
    <row r="30" spans="1:2" x14ac:dyDescent="0.25">
      <c r="A30" t="s">
        <v>19</v>
      </c>
      <c r="B30" s="47" t="s">
        <v>223</v>
      </c>
    </row>
    <row r="31" spans="1:2" x14ac:dyDescent="0.25">
      <c r="A31" t="s">
        <v>35</v>
      </c>
      <c r="B31" s="47" t="s">
        <v>224</v>
      </c>
    </row>
    <row r="32" spans="1:2" x14ac:dyDescent="0.25">
      <c r="A32" t="s">
        <v>36</v>
      </c>
      <c r="B32" s="47" t="s">
        <v>225</v>
      </c>
    </row>
    <row r="33" spans="1:2" x14ac:dyDescent="0.25">
      <c r="A33" t="s">
        <v>37</v>
      </c>
      <c r="B33" s="47" t="s">
        <v>226</v>
      </c>
    </row>
    <row r="34" spans="1:2" x14ac:dyDescent="0.25">
      <c r="A34" t="s">
        <v>135</v>
      </c>
      <c r="B34" s="47" t="s">
        <v>227</v>
      </c>
    </row>
    <row r="35" spans="1:2" x14ac:dyDescent="0.25">
      <c r="A35" t="s">
        <v>139</v>
      </c>
      <c r="B35" s="47" t="s">
        <v>228</v>
      </c>
    </row>
    <row r="36" spans="1:2" x14ac:dyDescent="0.25">
      <c r="A36" t="s">
        <v>229</v>
      </c>
      <c r="B36" s="47" t="s">
        <v>230</v>
      </c>
    </row>
    <row r="37" spans="1:2" x14ac:dyDescent="0.25">
      <c r="A37" t="s">
        <v>231</v>
      </c>
      <c r="B37" s="47" t="s">
        <v>232</v>
      </c>
    </row>
    <row r="38" spans="1:2" x14ac:dyDescent="0.25">
      <c r="A38" t="s">
        <v>233</v>
      </c>
      <c r="B38" s="47" t="s">
        <v>234</v>
      </c>
    </row>
    <row r="39" spans="1:2" x14ac:dyDescent="0.25">
      <c r="A39" t="s">
        <v>235</v>
      </c>
      <c r="B39" s="47" t="s">
        <v>232</v>
      </c>
    </row>
    <row r="40" spans="1:2" x14ac:dyDescent="0.25">
      <c r="A40" t="s">
        <v>26</v>
      </c>
      <c r="B40" s="47" t="s">
        <v>236</v>
      </c>
    </row>
    <row r="41" spans="1:2" x14ac:dyDescent="0.25">
      <c r="A41" t="s">
        <v>32</v>
      </c>
      <c r="B41" s="47" t="s">
        <v>237</v>
      </c>
    </row>
    <row r="42" spans="1:2" x14ac:dyDescent="0.25">
      <c r="A42" t="s">
        <v>27</v>
      </c>
      <c r="B42" s="47" t="s">
        <v>238</v>
      </c>
    </row>
    <row r="43" spans="1:2" x14ac:dyDescent="0.25">
      <c r="A43" t="s">
        <v>31</v>
      </c>
      <c r="B43" s="47">
        <v>710</v>
      </c>
    </row>
    <row r="44" spans="1:2" x14ac:dyDescent="0.25">
      <c r="A44" t="s">
        <v>176</v>
      </c>
      <c r="B44" s="47">
        <v>895</v>
      </c>
    </row>
    <row r="45" spans="1:2" x14ac:dyDescent="0.25">
      <c r="A45" t="s">
        <v>180</v>
      </c>
      <c r="B45" s="47">
        <v>1117</v>
      </c>
    </row>
    <row r="46" spans="1:2" x14ac:dyDescent="0.25">
      <c r="A46" t="s">
        <v>239</v>
      </c>
      <c r="B46" s="47">
        <v>815</v>
      </c>
    </row>
    <row r="47" spans="1:2" x14ac:dyDescent="0.25">
      <c r="A47" t="s">
        <v>240</v>
      </c>
      <c r="B47" s="47">
        <v>1030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Прайс</vt:lpstr>
      <vt:lpstr>Вместимость </vt:lpstr>
      <vt:lpstr>Вес изделий</vt:lpstr>
      <vt:lpstr>Прайс!Область_печати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2023-09-04T11:39:20Z</dcterms:modified>
</cp:coreProperties>
</file>